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5195" windowHeight="4620"/>
  </bookViews>
  <sheets>
    <sheet name="DETERMINATION PRIX" sheetId="6" r:id="rId1"/>
    <sheet name="FACTURES DE VENTES" sheetId="3" r:id="rId2"/>
    <sheet name="CONTRÔLE" sheetId="2" r:id="rId3"/>
    <sheet name="STOCK FINAL" sheetId="4" r:id="rId4"/>
    <sheet name="Conversion" sheetId="7" r:id="rId5"/>
  </sheets>
  <externalReferences>
    <externalReference r:id="rId6"/>
    <externalReference r:id="rId7"/>
    <externalReference r:id="rId8"/>
    <externalReference r:id="rId9"/>
  </externalReferences>
  <definedNames>
    <definedName name="_Cpe111">'[1]BAL-N-1'!$F$10</definedName>
    <definedName name="_Cpe112">'[1]BAL-N-1'!$F$15</definedName>
    <definedName name="_Cpe113">'[1]BAL-N-1'!$F$17</definedName>
    <definedName name="_Cpe114">'[1]BAL-N-1'!$F$19</definedName>
    <definedName name="_Cpe115">'[1]BAL-N-1'!$F$24</definedName>
    <definedName name="_Cpe116">'[1]BAL-N-1'!$F$28</definedName>
    <definedName name="_Cpe118">'[1]BAL-N-1'!$F$32</definedName>
    <definedName name="_Cpe131">'[1]BAL-N-1'!$F$40</definedName>
    <definedName name="_Cpe135">'[1]BAL-N-1'!$F$48</definedName>
    <definedName name="_Cpe141">'[1]BAL-N-1'!$F$50</definedName>
    <definedName name="_Cpe148">'[1]BAL-N-1'!$F$60</definedName>
    <definedName name="_Cpe151">'[1]BAL-N-1'!$F$69</definedName>
    <definedName name="_Cpe155">'[1]BAL-N-1'!$F$75</definedName>
    <definedName name="_Cpe171">'[1]BAL-N-1'!$F$81</definedName>
    <definedName name="_Cpe172">'[1]BAL-N-1'!$F$83</definedName>
    <definedName name="_Cpe211">'[1]BAL-N-1'!$F$92</definedName>
    <definedName name="_Cpe212">'[1]BAL-N-1'!$F$97</definedName>
    <definedName name="_Cpe213">'[1]BAL-N-1'!$F$99</definedName>
    <definedName name="_Cpe221">'[1]BAL-N-1'!$F$101</definedName>
    <definedName name="_Cpe222">'[1]BAL-N-1'!$F$103</definedName>
    <definedName name="_Cpe223">'[1]BAL-N-1'!$F$105</definedName>
    <definedName name="_Cpe228">'[1]BAL-N-1'!$F$108</definedName>
    <definedName name="_Cpe231">'[1]BAL-N-1'!$F$116</definedName>
    <definedName name="_Cpe232">'[1]BAL-N-1'!$F$126</definedName>
    <definedName name="_Cpe233">'[1]BAL-N-1'!$F$134</definedName>
    <definedName name="_Cpe234">'[1]BAL-N-1'!$F$136</definedName>
    <definedName name="_Cpe235">'[1]BAL-N-1'!$F$143</definedName>
    <definedName name="_Cpe238">'[1]BAL-N-1'!$F$145</definedName>
    <definedName name="_Cpe239">'[1]BAL-N-1'!$F$153</definedName>
    <definedName name="_Cpe241">'[1]BAL-N-1'!$F$159</definedName>
    <definedName name="_Cpe248">'[1]BAL-N-1'!$F$171</definedName>
    <definedName name="_Cpe251">'[1]BAL-N-1'!$F$173</definedName>
    <definedName name="_Cpe258">'[1]BAL-N-1'!$F$177</definedName>
    <definedName name="_Cpe271">'[1]BAL-N-1'!$F$179</definedName>
    <definedName name="_Cpe272">'[1]BAL-N-1'!$F$181</definedName>
    <definedName name="_Cpe292">'[1]BAL-N-1'!$F$237</definedName>
    <definedName name="_Cpe293">'[1]BAL-N-1'!$F$246</definedName>
    <definedName name="_Cpe294">'[1]BAL-N-1'!$F$250</definedName>
    <definedName name="_Cpe295">'[1]BAL-N-1'!$F$253</definedName>
    <definedName name="_Cpe311">'[1]BAL-N-1'!$F$259</definedName>
    <definedName name="_Cpe312">'[1]BAL-N-1'!$F$278</definedName>
    <definedName name="_Cpe313">'[1]BAL-N-1'!$F$289</definedName>
    <definedName name="_Cpe314">'[1]BAL-N-1'!$F$299</definedName>
    <definedName name="_Cpe315">'[1]BAL-N-1'!$F$305</definedName>
    <definedName name="_Cpe341">'[1]BAL-N-1'!$F$311</definedName>
    <definedName name="_Cpe342">'[1]BAL-N-1'!$F$323</definedName>
    <definedName name="_Cpe343">'[1]BAL-N-1'!$F$327</definedName>
    <definedName name="_Cpe345">'[1]BAL-N-1'!$F$339</definedName>
    <definedName name="_Cpe346">'[1]BAL-N-1'!$F$346</definedName>
    <definedName name="_Cpe348">'[1]BAL-N-1'!$F$352</definedName>
    <definedName name="_Cpe349">'[1]BAL-N-1'!$F$358</definedName>
    <definedName name="_Cpe350">'[1]BAL-N-1'!$F$367</definedName>
    <definedName name="_Cpe370">'[1]BAL-N-1'!$F$371</definedName>
    <definedName name="_Cpe391">'[1]BAL-N-1'!$F$378</definedName>
    <definedName name="_Cpe394">'[1]BAL-N-1'!$F$385</definedName>
    <definedName name="_Cpe395">'[1]BAL-N-1'!$F$387</definedName>
    <definedName name="_Cpe441">'[1]BAL-N-1'!$F$396</definedName>
    <definedName name="_Cpe442">'[1]BAL-N-1'!$F$402</definedName>
    <definedName name="_Cpe443">'[1]BAL-N-1'!$F$409</definedName>
    <definedName name="_Cpe444">'[1]BAL-N-1'!$F$416</definedName>
    <definedName name="_Cpe445">'[1]BAL-N-1'!$F$427</definedName>
    <definedName name="_Cpe446">'[1]BAL-N-1'!$F$435</definedName>
    <definedName name="_Cpe448">'[1]BAL-N-1'!$F$443</definedName>
    <definedName name="_Cpe449">'[1]BAL-N-1'!$F$449</definedName>
    <definedName name="_Cpe450">'[1]BAL-N-1'!$F$457</definedName>
    <definedName name="_Cpe470">'[1]BAL-N-1'!$F$461</definedName>
    <definedName name="_Cpe511">'[1]BAL-N-1'!$F$471</definedName>
    <definedName name="_Cpe514">'[1]BAL-N-1'!$F$477</definedName>
    <definedName name="_Cpe516">'[1]BAL-N-1'!$F$484</definedName>
    <definedName name="_Cpe552">'[1]BAL-N-1'!$F$486</definedName>
    <definedName name="_Cpe553">'[1]BAL-N-1'!$F$488</definedName>
    <definedName name="_Cpe554">'[1]BAL-N-1'!$F$492</definedName>
    <definedName name="_Cpe590">'[1]BAL-N-1'!$F$497</definedName>
    <definedName name="_Cpe611">'[1]BAL-N-1'!$F$508</definedName>
    <definedName name="_Cpe612">'[1]BAL-N-1'!$F$546</definedName>
    <definedName name="_Cpe613">'[1]BAL-N-1'!$F$579</definedName>
    <definedName name="_Cpe614">'[1]BAL-N-1'!$F$616</definedName>
    <definedName name="_Cpe616">'[1]BAL-N-1'!$F$628</definedName>
    <definedName name="_Cpe617">'[1]BAL-N-1'!$F$654</definedName>
    <definedName name="_Cpe618">'[1]BAL-N-1'!$F$661</definedName>
    <definedName name="_Cpe619">'[1]BAL-N-1'!$F$695</definedName>
    <definedName name="_Cpe631">'[1]BAL-N-1'!$F$704</definedName>
    <definedName name="_Cpe633">'[1]BAL-N-1'!$F$708</definedName>
    <definedName name="_Cpe638">'[1]BAL-N-1'!$F$714</definedName>
    <definedName name="_Cpe639">'[1]BAL-N-1'!$F$731</definedName>
    <definedName name="_Cpe651">'[1]BAL-N-1'!$F$737</definedName>
    <definedName name="_Cpe656">'[1]BAL-N-1'!$F$741</definedName>
    <definedName name="_Cpe658">'[1]BAL-N-1'!$F$756</definedName>
    <definedName name="_Cpe659">'[1]BAL-N-1'!$F$783</definedName>
    <definedName name="_Cpe670">'[1]BAL-N-1'!$F$788</definedName>
    <definedName name="_Cpe711">'[1]BAL-N-1'!$F$796</definedName>
    <definedName name="_Cpe712">'[1]BAL-N-1'!$F$828</definedName>
    <definedName name="_Cpe713">'[1]BAL-N-1'!$F$842</definedName>
    <definedName name="_Cpe714">'[1]BAL-N-1'!$F$848</definedName>
    <definedName name="_Cpe716">'[1]BAL-N-1'!$F$852</definedName>
    <definedName name="_Cpe718">'[1]BAL-N-1'!$F$859</definedName>
    <definedName name="_Cpe719">'[1]BAL-N-1'!$F$882</definedName>
    <definedName name="_Cpe732">'[1]BAL-N-1'!$F$887</definedName>
    <definedName name="_Cpe733">'[1]BAL-N-1'!$F$891</definedName>
    <definedName name="_Cpe738">'[1]BAL-N-1'!$F$901</definedName>
    <definedName name="_Cpe739">'[1]BAL-N-1'!$F$920</definedName>
    <definedName name="_Cpe751">'[1]BAL-N-1'!$F$929</definedName>
    <definedName name="_Cpe756">'[1]BAL-N-1'!$F$933</definedName>
    <definedName name="_Cpe757">'[1]BAL-N-1'!$F$937</definedName>
    <definedName name="_Cpe758">'[1]BAL-N-1'!$F$949</definedName>
    <definedName name="_Cpe759">'[1]BAL-N-1'!$F$977</definedName>
    <definedName name="_Cpt111">'[1]BAL-N'!$F$10</definedName>
    <definedName name="_Cpt112">'[1]BAL-N'!$F$15</definedName>
    <definedName name="_Cpt113">'[1]BAL-N'!$F$17</definedName>
    <definedName name="_Cpt114">'[1]BAL-N'!$F$19</definedName>
    <definedName name="_Cpt115">'[1]BAL-N'!$F$24</definedName>
    <definedName name="_Cpt116">'[1]BAL-N'!$F$28</definedName>
    <definedName name="_Cpt118">'[1]BAL-N'!$F$32</definedName>
    <definedName name="_Cpt131">'[1]BAL-N'!$F$40</definedName>
    <definedName name="_Cpt135">'[1]BAL-N'!$F$48</definedName>
    <definedName name="_Cpt141">'[1]BAL-N'!$F$50</definedName>
    <definedName name="_Cpt148">'[1]BAL-N'!$F$60</definedName>
    <definedName name="_Cpt151">'[1]BAL-N'!$F$69</definedName>
    <definedName name="_Cpt155">'[1]BAL-N'!$F$75</definedName>
    <definedName name="_Cpt171">'[1]BAL-N'!$F$81</definedName>
    <definedName name="_Cpt172">'[1]BAL-N'!$F$83</definedName>
    <definedName name="_Cpt211">'[1]BAL-N'!$F$92</definedName>
    <definedName name="_Cpt212">'[1]BAL-N'!$F$97</definedName>
    <definedName name="_Cpt213">'[1]BAL-N'!$F$99</definedName>
    <definedName name="_Cpt221">'[1]BAL-N'!$F$101</definedName>
    <definedName name="_Cpt222">'[1]BAL-N'!$F$103</definedName>
    <definedName name="_Cpt223">'[1]BAL-N'!$F$105</definedName>
    <definedName name="_Cpt228">'[1]BAL-N'!$F$108</definedName>
    <definedName name="_Cpt231">'[1]BAL-N'!$F$116</definedName>
    <definedName name="_Cpt232">'[1]BAL-N'!$F$126</definedName>
    <definedName name="_Cpt233">'[1]BAL-N'!$F$134</definedName>
    <definedName name="_Cpt234">'[1]BAL-N'!$F$136</definedName>
    <definedName name="_Cpt235">'[1]BAL-N'!$F$143</definedName>
    <definedName name="_Cpt238">'[1]BAL-N'!$F$145</definedName>
    <definedName name="_Cpt239">'[1]BAL-N'!$F$153</definedName>
    <definedName name="_Cpt241">'[1]BAL-N'!$F$159</definedName>
    <definedName name="_Cpt248">'[1]BAL-N'!$F$171</definedName>
    <definedName name="_Cpt251">'[1]BAL-N'!$F$173</definedName>
    <definedName name="_Cpt258">'[1]BAL-N'!$F$177</definedName>
    <definedName name="_Cpt271">'[1]BAL-N'!$F$179</definedName>
    <definedName name="_Cpt272">'[1]BAL-N'!$F$181</definedName>
    <definedName name="_Cpt311">'[1]BAL-N'!$F$259</definedName>
    <definedName name="_Cpt312">'[1]BAL-N'!$F$278</definedName>
    <definedName name="_Cpt313">'[1]BAL-N'!$F$289</definedName>
    <definedName name="_Cpt314">'[1]BAL-N'!$F$299</definedName>
    <definedName name="_Cpt315">'[1]BAL-N'!$F$305</definedName>
    <definedName name="_Cpt341">'[1]BAL-N'!$F$311</definedName>
    <definedName name="_Cpt342">'[1]BAL-N'!$F$323</definedName>
    <definedName name="_Cpt343">'[1]BAL-N'!$F$327</definedName>
    <definedName name="_Cpt345">'[1]BAL-N'!$F$339</definedName>
    <definedName name="_Cpt346">'[1]BAL-N'!$F$346</definedName>
    <definedName name="_Cpt348">'[1]BAL-N'!$F$352</definedName>
    <definedName name="_Cpt349">'[1]BAL-N'!$F$358</definedName>
    <definedName name="_Cpt350">'[1]BAL-N'!$F$367</definedName>
    <definedName name="_Cpt370">'[1]BAL-N'!$F$371</definedName>
    <definedName name="_Cpt395">'[1]BAL-N'!$F$387</definedName>
    <definedName name="_Cpt441">'[1]BAL-N'!$F$396</definedName>
    <definedName name="_Cpt442">'[1]BAL-N'!$F$402</definedName>
    <definedName name="_Cpt443">'[1]BAL-N'!$F$409</definedName>
    <definedName name="_Cpt444">'[1]BAL-N'!$F$416</definedName>
    <definedName name="_Cpt445">'[1]BAL-N'!$F$427</definedName>
    <definedName name="_Cpt446">'[1]BAL-N'!$F$435</definedName>
    <definedName name="_Cpt448">'[1]BAL-N'!$F$443</definedName>
    <definedName name="_Cpt449">'[1]BAL-N'!$F$449</definedName>
    <definedName name="_Cpt450">'[1]BAL-N'!$F$457</definedName>
    <definedName name="_Cpt470">'[1]BAL-N'!$F$461</definedName>
    <definedName name="_Cpt511">'[1]BAL-N'!$F$471</definedName>
    <definedName name="_Cpt514">'[1]BAL-N'!$F$477</definedName>
    <definedName name="_Cpt516">'[1]BAL-N'!$F$484</definedName>
    <definedName name="_Cpt552">'[1]BAL-N'!$F$486</definedName>
    <definedName name="_Cpt553">'[1]BAL-N'!$F$488</definedName>
    <definedName name="_Cpt554">'[1]BAL-N'!$F$492</definedName>
    <definedName name="_Cpt611">'[1]BAL-N'!$F$508</definedName>
    <definedName name="_Cpt612">'[1]BAL-N'!$F$546</definedName>
    <definedName name="_Cpt613">'[1]BAL-N'!$F$579</definedName>
    <definedName name="_Cpt614">'[1]BAL-N'!$F$616</definedName>
    <definedName name="_Cpt616">'[1]BAL-N'!$F$628</definedName>
    <definedName name="_Cpt617">'[1]BAL-N'!$F$654</definedName>
    <definedName name="_Cpt618">'[1]BAL-N'!$F$661</definedName>
    <definedName name="_Cpt619">'[1]BAL-N'!$F$695</definedName>
    <definedName name="_Cpt631">'[1]BAL-N'!$F$704</definedName>
    <definedName name="_Cpt633">'[1]BAL-N'!$F$708</definedName>
    <definedName name="_Cpt638">'[1]BAL-N'!$F$714</definedName>
    <definedName name="_Cpt639">'[1]BAL-N'!$F$731</definedName>
    <definedName name="_Cpt651">'[1]BAL-N'!$F$737</definedName>
    <definedName name="_Cpt656">'[1]BAL-N'!$F$741</definedName>
    <definedName name="_Cpt658">'[1]BAL-N'!$F$756</definedName>
    <definedName name="_Cpt659">'[1]BAL-N'!$F$783</definedName>
    <definedName name="_Cpt670">'[1]BAL-N'!$F$788</definedName>
    <definedName name="_Cpt711">'[1]BAL-N'!$F$796</definedName>
    <definedName name="_Cpt712">'[1]BAL-N'!$F$828</definedName>
    <definedName name="_Cpt713">'[1]BAL-N'!$F$842</definedName>
    <definedName name="_Cpt714">'[1]BAL-N'!$F$848</definedName>
    <definedName name="_Cpt716">'[1]BAL-N'!$F$852</definedName>
    <definedName name="_Cpt718">'[1]BAL-N'!$F$859</definedName>
    <definedName name="_Cpt719">'[1]BAL-N'!$F$882</definedName>
    <definedName name="_Cpt732">'[1]BAL-N'!$F$887</definedName>
    <definedName name="_Cpt733">'[1]BAL-N'!$F$891</definedName>
    <definedName name="_Cpt738">'[1]BAL-N'!$F$901</definedName>
    <definedName name="_Cpt739">'[1]BAL-N'!$F$920</definedName>
    <definedName name="_Cpt751">'[1]BAL-N'!$F$929</definedName>
    <definedName name="_Cpt756">'[1]BAL-N'!$F$933</definedName>
    <definedName name="_Cpt757">'[1]BAL-N'!$F$937</definedName>
    <definedName name="_Cpt758">'[1]BAL-N'!$F$949</definedName>
    <definedName name="_Cpt759">'[1]BAL-N'!$F$977</definedName>
    <definedName name="_T161">#REF!</definedName>
    <definedName name="a">#REF!</definedName>
    <definedName name="c_211">#REF!</definedName>
    <definedName name="c_234">#REF!</definedName>
    <definedName name="c_235">#REF!</definedName>
    <definedName name="c_2811">#REF!</definedName>
    <definedName name="c_2832">#REF!</definedName>
    <definedName name="c_2833">#REF!</definedName>
    <definedName name="c_2834">#REF!</definedName>
    <definedName name="c_2835">#REF!</definedName>
    <definedName name="c_34551">#REF!</definedName>
    <definedName name="c_34553">#REF!</definedName>
    <definedName name="c_44551">#REF!</definedName>
    <definedName name="Capital">[2]Paramètres!$B$2</definedName>
    <definedName name="Cpte111">'[1]BAL-N-2'!$F$10</definedName>
    <definedName name="Cpte112">'[1]BAL-N-2'!$F$15</definedName>
    <definedName name="Cpte113">'[1]BAL-N-2'!$F$17</definedName>
    <definedName name="Cpte114">'[1]BAL-N-2'!$F$19</definedName>
    <definedName name="Cpte115">'[1]BAL-N-2'!$F$24</definedName>
    <definedName name="Cpte116">'[1]BAL-N-2'!$F$28</definedName>
    <definedName name="Cpte118">'[1]BAL-N-2'!$F$32</definedName>
    <definedName name="Cpte131">'[1]BAL-N-2'!$F$40</definedName>
    <definedName name="Cpte135">'[1]BAL-N-2'!$F$48</definedName>
    <definedName name="Cpte141">'[1]BAL-N-2'!$F$50</definedName>
    <definedName name="Cpte148">'[1]BAL-N-2'!$F$60</definedName>
    <definedName name="Cpte151">'[1]BAL-N-2'!$F$69</definedName>
    <definedName name="Cpte155">'[1]BAL-N-2'!$F$75</definedName>
    <definedName name="Cpte171">'[1]BAL-N-2'!$F$81</definedName>
    <definedName name="Cpte172">'[1]BAL-N-2'!$F$83</definedName>
    <definedName name="Cpte211">'[1]BAL-N-2'!$F$92</definedName>
    <definedName name="Cpte212">'[1]BAL-N-2'!$F$97</definedName>
    <definedName name="Cpte213">'[1]BAL-N-2'!$F$99</definedName>
    <definedName name="Cpte221">'[1]BAL-N-2'!$F$101</definedName>
    <definedName name="Cpte222">'[1]BAL-N-2'!$F$103</definedName>
    <definedName name="Cpte223">'[1]BAL-N-2'!$F$105</definedName>
    <definedName name="Cpte228">'[1]BAL-N-2'!$F$108</definedName>
    <definedName name="Cpte231">'[1]BAL-N-2'!$F$116</definedName>
    <definedName name="Cpte232">'[1]BAL-N-2'!$F$126</definedName>
    <definedName name="Cpte233">'[1]BAL-N-2'!$F$134</definedName>
    <definedName name="Cpte234">'[1]BAL-N-2'!$F$136</definedName>
    <definedName name="Cpte235">'[1]BAL-N-2'!$F$143</definedName>
    <definedName name="Cpte238">'[1]BAL-N-2'!$F$145</definedName>
    <definedName name="Cpte239">'[1]BAL-N-2'!$F$153</definedName>
    <definedName name="Cpte241">'[1]BAL-N-2'!$F$159</definedName>
    <definedName name="Cpte248">'[1]BAL-N-2'!$F$171</definedName>
    <definedName name="Cpte251">'[1]BAL-N-2'!$F$173</definedName>
    <definedName name="Cpte258">'[1]BAL-N-2'!$F$177</definedName>
    <definedName name="Cpte271">'[1]BAL-N-2'!$F$179</definedName>
    <definedName name="Cpte272">'[1]BAL-N-2'!$F$181</definedName>
    <definedName name="Cpte292">'[1]BAL-N-2'!$F$237</definedName>
    <definedName name="Cpte293">'[1]BAL-N-2'!$F$246</definedName>
    <definedName name="Cpte294">'[1]BAL-N-2'!$F$250</definedName>
    <definedName name="Cpte295">'[1]BAL-N-2'!$F$253</definedName>
    <definedName name="Cpte311">'[1]BAL-N-2'!$F$259</definedName>
    <definedName name="Cpte312">'[1]BAL-N-2'!$F$278</definedName>
    <definedName name="Cpte313">'[1]BAL-N-2'!$F$289</definedName>
    <definedName name="Cpte314">'[1]BAL-N-2'!$F$299</definedName>
    <definedName name="Cpte315">'[1]BAL-N-2'!$F$305</definedName>
    <definedName name="Cpte341">'[1]BAL-N-2'!$F$311</definedName>
    <definedName name="Cpte342">'[1]BAL-N-2'!$F$323</definedName>
    <definedName name="Cpte343">'[1]BAL-N-2'!$F$327</definedName>
    <definedName name="Cpte345">'[1]BAL-N-2'!$F$339</definedName>
    <definedName name="Cpte346">'[1]BAL-N-2'!$F$346</definedName>
    <definedName name="Cpte348">'[1]BAL-N-2'!$F$352</definedName>
    <definedName name="Cpte349">'[1]BAL-N-2'!$F$358</definedName>
    <definedName name="Cpte350">'[1]BAL-N-2'!$F$367</definedName>
    <definedName name="Cpte370">'[1]BAL-N-2'!$F$371</definedName>
    <definedName name="Cpte391">'[1]BAL-N-2'!$F$378</definedName>
    <definedName name="Cpte394">'[1]BAL-N-2'!$F$385</definedName>
    <definedName name="Cpte395">'[1]BAL-N-2'!$F$387</definedName>
    <definedName name="Cpte441">'[1]BAL-N-2'!$F$396</definedName>
    <definedName name="Cpte442">'[1]BAL-N-2'!$F$402</definedName>
    <definedName name="Cpte443">'[1]BAL-N-2'!$F$409</definedName>
    <definedName name="Cpte444">'[1]BAL-N-2'!$F$416</definedName>
    <definedName name="Cpte445">'[1]BAL-N-2'!$F$427</definedName>
    <definedName name="Cpte446">'[1]BAL-N-2'!$F$435</definedName>
    <definedName name="Cpte448">'[1]BAL-N-2'!$F$443</definedName>
    <definedName name="Cpte449">'[1]BAL-N-2'!$F$449</definedName>
    <definedName name="Cpte450">'[1]BAL-N-2'!$F$457</definedName>
    <definedName name="Cpte470">'[1]BAL-N-2'!$F$461</definedName>
    <definedName name="Cpte511">'[1]BAL-N-2'!$F$471</definedName>
    <definedName name="Cpte514">'[1]BAL-N-2'!$F$477</definedName>
    <definedName name="Cpte516">'[1]BAL-N-2'!$F$484</definedName>
    <definedName name="Cpte552">'[1]BAL-N-2'!$F$486</definedName>
    <definedName name="Cpte553">'[1]BAL-N-2'!$F$488</definedName>
    <definedName name="Cpte554">'[1]BAL-N-2'!$F$492</definedName>
    <definedName name="Cpte590">'[1]BAL-N-2'!$F$497</definedName>
    <definedName name="Cpte611">'[1]BAL-N-2'!$F$508</definedName>
    <definedName name="Cpte612">'[1]BAL-N-2'!$F$546</definedName>
    <definedName name="Cpte613">'[1]BAL-N-2'!$F$579</definedName>
    <definedName name="Cpte614">'[1]BAL-N-2'!$F$616</definedName>
    <definedName name="Cpte616">'[1]BAL-N-2'!$F$628</definedName>
    <definedName name="Cpte617">'[1]BAL-N-2'!$F$654</definedName>
    <definedName name="Cpte618">'[1]BAL-N-2'!$F$661</definedName>
    <definedName name="Cpte619">'[1]BAL-N-2'!$F$695</definedName>
    <definedName name="Cpte631">'[1]BAL-N-2'!$F$704</definedName>
    <definedName name="Cpte633">'[1]BAL-N-2'!$F$708</definedName>
    <definedName name="Cpte638">'[1]BAL-N-2'!$F$714</definedName>
    <definedName name="Cpte639">'[1]BAL-N-2'!$F$731</definedName>
    <definedName name="Cpte651">'[1]BAL-N-2'!$F$737</definedName>
    <definedName name="Cpte656">'[1]BAL-N-2'!$F$741</definedName>
    <definedName name="Cpte658">'[1]BAL-N-2'!$F$756</definedName>
    <definedName name="Cpte659">'[1]BAL-N-2'!$F$783</definedName>
    <definedName name="Cpte670">'[1]BAL-N-2'!$F$788</definedName>
    <definedName name="Cpte711">'[1]BAL-N-2'!$F$796</definedName>
    <definedName name="Cpte712">'[1]BAL-N-2'!$F$828</definedName>
    <definedName name="Cpte713">'[1]BAL-N-2'!$F$842</definedName>
    <definedName name="Cpte714">'[1]BAL-N-2'!$F$848</definedName>
    <definedName name="Cpte716">'[1]BAL-N-2'!$F$852</definedName>
    <definedName name="Cpte718">'[1]BAL-N-2'!$F$859</definedName>
    <definedName name="Cpte719">'[1]BAL-N-2'!$F$882</definedName>
    <definedName name="Cpte732">'[1]BAL-N-2'!$F$887</definedName>
    <definedName name="Cpte733">'[1]BAL-N-2'!$F$891</definedName>
    <definedName name="Cpte738">'[1]BAL-N-2'!$F$901</definedName>
    <definedName name="Cpte739">'[1]BAL-N-2'!$F$920</definedName>
    <definedName name="Cpte751">'[1]BAL-N-2'!$F$929</definedName>
    <definedName name="Cpte756">'[1]BAL-N-2'!$F$933</definedName>
    <definedName name="Cpte757">'[1]BAL-N-2'!$F$937</definedName>
    <definedName name="Cpte758">'[1]BAL-N-2'!$F$949</definedName>
    <definedName name="Cpte759">'[1]BAL-N-2'!$F$977</definedName>
    <definedName name="d_211">#REF!</definedName>
    <definedName name="d_223">#REF!</definedName>
    <definedName name="d_234">#REF!</definedName>
    <definedName name="d_235">#REF!</definedName>
    <definedName name="d_2834">#REF!</definedName>
    <definedName name="d_34551">#REF!</definedName>
    <definedName name="d_34553">#REF!</definedName>
    <definedName name="d_44551">#REF!</definedName>
    <definedName name="Exercice">[2]Paramètres!$C$3</definedName>
    <definedName name="is">#REF!</definedName>
    <definedName name="kadi">#REF!</definedName>
    <definedName name="r_111">#REF!</definedName>
    <definedName name="r_114">#REF!</definedName>
    <definedName name="r_115">#REF!</definedName>
    <definedName name="r_116">#REF!</definedName>
    <definedName name="r_1169">#REF!</definedName>
    <definedName name="r_1181">#REF!</definedName>
    <definedName name="r_119">#REF!</definedName>
    <definedName name="r_148">#REF!</definedName>
    <definedName name="r_211">#REF!</definedName>
    <definedName name="r_223">#REF!</definedName>
    <definedName name="r_232">#REF!</definedName>
    <definedName name="r_233">#REF!</definedName>
    <definedName name="r_234">#REF!</definedName>
    <definedName name="r_235">#REF!</definedName>
    <definedName name="r_238">#REF!</definedName>
    <definedName name="r_24">#REF!</definedName>
    <definedName name="r_248">#REF!</definedName>
    <definedName name="r_251">#REF!</definedName>
    <definedName name="r_281">#REF!</definedName>
    <definedName name="r_283">#REF!</definedName>
    <definedName name="r_2832">#REF!</definedName>
    <definedName name="r_2833">#REF!</definedName>
    <definedName name="r_2834">#REF!</definedName>
    <definedName name="r_2835">#REF!</definedName>
    <definedName name="r_2838">#REF!</definedName>
    <definedName name="r_311">#REF!</definedName>
    <definedName name="r_312">#REF!</definedName>
    <definedName name="r_3121">[3]Balance!#REF!</definedName>
    <definedName name="r_313">#REF!</definedName>
    <definedName name="r_3270">#REF!</definedName>
    <definedName name="r_341">#REF!</definedName>
    <definedName name="r_342">#REF!</definedName>
    <definedName name="r_343">#REF!</definedName>
    <definedName name="r_345">#REF!</definedName>
    <definedName name="r_34551">#REF!</definedName>
    <definedName name="r_34553">#REF!</definedName>
    <definedName name="r_349">#REF!</definedName>
    <definedName name="r_3942">#REF!</definedName>
    <definedName name="r_441">#REF!</definedName>
    <definedName name="r_442">#REF!</definedName>
    <definedName name="r_443">#REF!</definedName>
    <definedName name="r_444">#REF!</definedName>
    <definedName name="r_445">#REF!</definedName>
    <definedName name="r_44551">#REF!</definedName>
    <definedName name="r_446">#REF!</definedName>
    <definedName name="r_448">#REF!</definedName>
    <definedName name="r_449">#REF!</definedName>
    <definedName name="r_511">#REF!</definedName>
    <definedName name="r_514">#REF!</definedName>
    <definedName name="r_516">#REF!</definedName>
    <definedName name="r_554">#REF!</definedName>
    <definedName name="resultat">#REF!</definedName>
    <definedName name="s_111">#REF!</definedName>
    <definedName name="s_114">#REF!</definedName>
    <definedName name="s_116">#REF!</definedName>
    <definedName name="s_119">#REF!</definedName>
    <definedName name="s_211">#REF!</definedName>
    <definedName name="s_223">#REF!</definedName>
    <definedName name="s_232">#REF!</definedName>
    <definedName name="s_233">#REF!</definedName>
    <definedName name="s_234">#REF!</definedName>
    <definedName name="s_235">#REF!</definedName>
    <definedName name="s_24">#REF!</definedName>
    <definedName name="s_248">#REF!</definedName>
    <definedName name="s_251">#REF!</definedName>
    <definedName name="s_281">#REF!</definedName>
    <definedName name="s_2811">#REF!</definedName>
    <definedName name="s_2832">#REF!</definedName>
    <definedName name="s_2833">#REF!</definedName>
    <definedName name="s_2834">#REF!</definedName>
    <definedName name="s_2835">#REF!</definedName>
    <definedName name="s_311">#REF!</definedName>
    <definedName name="s_312">#REF!</definedName>
    <definedName name="s_341">#REF!</definedName>
    <definedName name="s_342">#REF!</definedName>
    <definedName name="s_343">#REF!</definedName>
    <definedName name="s_345">#REF!</definedName>
    <definedName name="s_34551">#REF!</definedName>
    <definedName name="s_34553">#REF!</definedName>
    <definedName name="s_349">#REF!</definedName>
    <definedName name="s_3942">#REF!</definedName>
    <definedName name="s_441">#REF!</definedName>
    <definedName name="s_442">#REF!</definedName>
    <definedName name="s_443">#REF!</definedName>
    <definedName name="s_444">#REF!</definedName>
    <definedName name="s_445">#REF!</definedName>
    <definedName name="s_44551">#REF!</definedName>
    <definedName name="s_446">#REF!</definedName>
    <definedName name="s_448">#REF!</definedName>
    <definedName name="s_449">#REF!</definedName>
    <definedName name="s_511">#REF!</definedName>
    <definedName name="s_514">#REF!</definedName>
    <definedName name="s_516">#REF!</definedName>
    <definedName name="s_554">#REF!</definedName>
    <definedName name="s_6">#REF!</definedName>
    <definedName name="s_611">#REF!</definedName>
    <definedName name="s_6114">#REF!</definedName>
    <definedName name="s_612">#REF!</definedName>
    <definedName name="s_6122">#REF!</definedName>
    <definedName name="s_6123">#REF!</definedName>
    <definedName name="s_6124">#REF!</definedName>
    <definedName name="s_6125">#REF!</definedName>
    <definedName name="s_6126">#REF!</definedName>
    <definedName name="s_6128">#REF!</definedName>
    <definedName name="s_613">#REF!</definedName>
    <definedName name="s_6131">#REF!</definedName>
    <definedName name="s_6132">#REF!</definedName>
    <definedName name="s_6133">#REF!</definedName>
    <definedName name="s_6134">#REF!</definedName>
    <definedName name="s_6136">#REF!</definedName>
    <definedName name="s_614">#REF!</definedName>
    <definedName name="s_6142">#REF!</definedName>
    <definedName name="s_6148">#REF!</definedName>
    <definedName name="s_616">#REF!</definedName>
    <definedName name="s_6168">#REF!</definedName>
    <definedName name="s_617">#REF!</definedName>
    <definedName name="s_6170">#REF!</definedName>
    <definedName name="s_6171">#REF!</definedName>
    <definedName name="s_6174">#REF!</definedName>
    <definedName name="s_6178">#REF!</definedName>
    <definedName name="s_619">#REF!</definedName>
    <definedName name="s_6191">#REF!</definedName>
    <definedName name="s_6196">#REF!</definedName>
    <definedName name="s_63">#REF!</definedName>
    <definedName name="s_651">#REF!</definedName>
    <definedName name="s_658">#REF!</definedName>
    <definedName name="s_6583">#REF!</definedName>
    <definedName name="s_6587">#REF!</definedName>
    <definedName name="s_6588">#REF!</definedName>
    <definedName name="s_67">#REF!</definedName>
    <definedName name="s_670">#REF!</definedName>
    <definedName name="s_7">#REF!</definedName>
    <definedName name="s_711">#REF!</definedName>
    <definedName name="s_712">#REF!</definedName>
    <definedName name="s_719">#REF!</definedName>
    <definedName name="s_73">#REF!</definedName>
    <definedName name="s_738">#REF!</definedName>
    <definedName name="s_751">#REF!</definedName>
    <definedName name="s_7588">#REF!</definedName>
    <definedName name="Société">[4]Paramètres!$C$2</definedName>
    <definedName name="T01_ACTIF">#REF!</definedName>
    <definedName name="T01_PASSIF">#REF!</definedName>
    <definedName name="T02_CPC1">#REF!</definedName>
    <definedName name="T02_CPC2">#REF!</definedName>
    <definedName name="T03_PASSAGE">#REF!</definedName>
    <definedName name="TBFGRTEZ">#REF!</definedName>
    <definedName name="TTTT">#REF!</definedName>
    <definedName name="TTTTTT">#REF!</definedName>
    <definedName name="_xlnm.Print_Area" localSheetId="1">'FACTURES DE VENTES'!$A$1:$E$999</definedName>
    <definedName name="_xlnm.Print_Area" localSheetId="3">'STOCK FINAL'!$A$1:$C$65</definedName>
  </definedNames>
  <calcPr calcId="125725"/>
</workbook>
</file>

<file path=xl/calcChain.xml><?xml version="1.0" encoding="utf-8"?>
<calcChain xmlns="http://schemas.openxmlformats.org/spreadsheetml/2006/main">
  <c r="B28" i="7"/>
  <c r="B27"/>
  <c r="B26"/>
  <c r="B25"/>
  <c r="AI25" s="1"/>
  <c r="B24"/>
  <c r="AM24" s="1"/>
  <c r="B23"/>
  <c r="B22"/>
  <c r="B21"/>
  <c r="B20"/>
  <c r="AM20" s="1"/>
  <c r="B19"/>
  <c r="B18"/>
  <c r="B17"/>
  <c r="B16"/>
  <c r="AM16" s="1"/>
  <c r="B15"/>
  <c r="B14"/>
  <c r="B13"/>
  <c r="B12"/>
  <c r="B11"/>
  <c r="B10"/>
  <c r="B9"/>
  <c r="B8"/>
  <c r="B7"/>
  <c r="B6"/>
  <c r="B5"/>
  <c r="B4"/>
  <c r="B3"/>
  <c r="B2"/>
  <c r="AM101"/>
  <c r="AI101"/>
  <c r="E101"/>
  <c r="AM100"/>
  <c r="AI100"/>
  <c r="E100"/>
  <c r="AR100" s="1"/>
  <c r="AM99"/>
  <c r="AI99"/>
  <c r="E99"/>
  <c r="AM98"/>
  <c r="AI98"/>
  <c r="E98"/>
  <c r="AR98" s="1"/>
  <c r="AM97"/>
  <c r="AI97"/>
  <c r="E97"/>
  <c r="AM96"/>
  <c r="AI96"/>
  <c r="F96"/>
  <c r="E96"/>
  <c r="AR96" s="1"/>
  <c r="AM95"/>
  <c r="AI95"/>
  <c r="E95"/>
  <c r="AR95" s="1"/>
  <c r="AM94"/>
  <c r="AI94"/>
  <c r="E94"/>
  <c r="AR94" s="1"/>
  <c r="AM93"/>
  <c r="AI93"/>
  <c r="E93"/>
  <c r="AR93" s="1"/>
  <c r="AM92"/>
  <c r="AI92"/>
  <c r="E92"/>
  <c r="AR92" s="1"/>
  <c r="AM91"/>
  <c r="AI91"/>
  <c r="E91"/>
  <c r="AR91" s="1"/>
  <c r="AM90"/>
  <c r="AI90"/>
  <c r="E90"/>
  <c r="AR90" s="1"/>
  <c r="AM89"/>
  <c r="AI89"/>
  <c r="E89"/>
  <c r="AR89" s="1"/>
  <c r="AM88"/>
  <c r="AI88"/>
  <c r="E88"/>
  <c r="F88" s="1"/>
  <c r="AM87"/>
  <c r="AI87"/>
  <c r="E87"/>
  <c r="AM86"/>
  <c r="AI86"/>
  <c r="E86"/>
  <c r="AR86" s="1"/>
  <c r="AM85"/>
  <c r="AI85"/>
  <c r="E85"/>
  <c r="AM84"/>
  <c r="AI84"/>
  <c r="E84"/>
  <c r="AR84" s="1"/>
  <c r="AM83"/>
  <c r="AI83"/>
  <c r="E83"/>
  <c r="AM82"/>
  <c r="AI82"/>
  <c r="F82"/>
  <c r="Q82" s="1"/>
  <c r="E82"/>
  <c r="AR82" s="1"/>
  <c r="AM81"/>
  <c r="AI81"/>
  <c r="E81"/>
  <c r="AM80"/>
  <c r="AI80"/>
  <c r="E80"/>
  <c r="AR80" s="1"/>
  <c r="AM79"/>
  <c r="AI79"/>
  <c r="E79"/>
  <c r="AM78"/>
  <c r="AI78"/>
  <c r="E78"/>
  <c r="AR78" s="1"/>
  <c r="AM77"/>
  <c r="AI77"/>
  <c r="E77"/>
  <c r="AM76"/>
  <c r="AI76"/>
  <c r="E76"/>
  <c r="AR76" s="1"/>
  <c r="AM75"/>
  <c r="AI75"/>
  <c r="E75"/>
  <c r="AM74"/>
  <c r="AI74"/>
  <c r="E74"/>
  <c r="AR74" s="1"/>
  <c r="AM73"/>
  <c r="AI73"/>
  <c r="E73"/>
  <c r="AM72"/>
  <c r="AI72"/>
  <c r="E72"/>
  <c r="AR72" s="1"/>
  <c r="AM71"/>
  <c r="AI71"/>
  <c r="E71"/>
  <c r="AM70"/>
  <c r="AI70"/>
  <c r="E70"/>
  <c r="AR70" s="1"/>
  <c r="AM69"/>
  <c r="AI69"/>
  <c r="E69"/>
  <c r="AM68"/>
  <c r="AI68"/>
  <c r="E68"/>
  <c r="AR68" s="1"/>
  <c r="AM67"/>
  <c r="AI67"/>
  <c r="E67"/>
  <c r="AM66"/>
  <c r="AI66"/>
  <c r="F66"/>
  <c r="Q66" s="1"/>
  <c r="E66"/>
  <c r="AR66" s="1"/>
  <c r="AM65"/>
  <c r="AI65"/>
  <c r="E65"/>
  <c r="AM64"/>
  <c r="AI64"/>
  <c r="E64"/>
  <c r="AR64" s="1"/>
  <c r="AM63"/>
  <c r="AI63"/>
  <c r="E63"/>
  <c r="AM62"/>
  <c r="AI62"/>
  <c r="F62"/>
  <c r="Q62" s="1"/>
  <c r="E62"/>
  <c r="AR62" s="1"/>
  <c r="AM61"/>
  <c r="AI61"/>
  <c r="E61"/>
  <c r="AM60"/>
  <c r="AI60"/>
  <c r="E60"/>
  <c r="AR60" s="1"/>
  <c r="AM59"/>
  <c r="AI59"/>
  <c r="E59"/>
  <c r="AM58"/>
  <c r="AI58"/>
  <c r="E58"/>
  <c r="AR58" s="1"/>
  <c r="AM57"/>
  <c r="AI57"/>
  <c r="E57"/>
  <c r="AM56"/>
  <c r="AI56"/>
  <c r="F56"/>
  <c r="Q56" s="1"/>
  <c r="E56"/>
  <c r="AR56" s="1"/>
  <c r="AM55"/>
  <c r="AI55"/>
  <c r="E55"/>
  <c r="AM54"/>
  <c r="AI54"/>
  <c r="E54"/>
  <c r="AR54" s="1"/>
  <c r="AM53"/>
  <c r="AI53"/>
  <c r="E53"/>
  <c r="AM52"/>
  <c r="AI52"/>
  <c r="F52"/>
  <c r="Q52" s="1"/>
  <c r="E52"/>
  <c r="AR52" s="1"/>
  <c r="AM51"/>
  <c r="AI51"/>
  <c r="E51"/>
  <c r="AM50"/>
  <c r="AI50"/>
  <c r="E50"/>
  <c r="AR50" s="1"/>
  <c r="AM49"/>
  <c r="AI49"/>
  <c r="E49"/>
  <c r="AM48"/>
  <c r="AI48"/>
  <c r="E48"/>
  <c r="AR48" s="1"/>
  <c r="AM47"/>
  <c r="AI47"/>
  <c r="E47"/>
  <c r="AM46"/>
  <c r="AI46"/>
  <c r="E46"/>
  <c r="AR46" s="1"/>
  <c r="AM45"/>
  <c r="AI45"/>
  <c r="E45"/>
  <c r="AM44"/>
  <c r="AI44"/>
  <c r="E44"/>
  <c r="AR44" s="1"/>
  <c r="AM43"/>
  <c r="AI43"/>
  <c r="E43"/>
  <c r="AM42"/>
  <c r="AI42"/>
  <c r="E42"/>
  <c r="AR42" s="1"/>
  <c r="AM41"/>
  <c r="AI41"/>
  <c r="E41"/>
  <c r="AM40"/>
  <c r="AI40"/>
  <c r="E40"/>
  <c r="AR40" s="1"/>
  <c r="AM39"/>
  <c r="AI39"/>
  <c r="E39"/>
  <c r="AM38"/>
  <c r="AI38"/>
  <c r="E38"/>
  <c r="AR38" s="1"/>
  <c r="AM37"/>
  <c r="AI37"/>
  <c r="E37"/>
  <c r="AR37" s="1"/>
  <c r="AM36"/>
  <c r="AI36"/>
  <c r="F36"/>
  <c r="E36"/>
  <c r="AR36" s="1"/>
  <c r="AM35"/>
  <c r="AI35"/>
  <c r="E35"/>
  <c r="AR35" s="1"/>
  <c r="AM34"/>
  <c r="AI34"/>
  <c r="E34"/>
  <c r="AR34" s="1"/>
  <c r="AM33"/>
  <c r="AI33"/>
  <c r="E33"/>
  <c r="AR33" s="1"/>
  <c r="AM32"/>
  <c r="AI32"/>
  <c r="F32"/>
  <c r="E32"/>
  <c r="AR32" s="1"/>
  <c r="AM31"/>
  <c r="AI31"/>
  <c r="E31"/>
  <c r="AR31" s="1"/>
  <c r="AM30"/>
  <c r="AI30"/>
  <c r="E30"/>
  <c r="AC30" s="1"/>
  <c r="AM29"/>
  <c r="AI29"/>
  <c r="E29"/>
  <c r="AR29" s="1"/>
  <c r="AM28"/>
  <c r="AI28"/>
  <c r="E28"/>
  <c r="AC28" s="1"/>
  <c r="AM27"/>
  <c r="AI27"/>
  <c r="E27"/>
  <c r="AR27" s="1"/>
  <c r="AM26"/>
  <c r="AI26"/>
  <c r="E26"/>
  <c r="AC26" s="1"/>
  <c r="AM25"/>
  <c r="AI24"/>
  <c r="AM23"/>
  <c r="AI23"/>
  <c r="E23"/>
  <c r="AR23" s="1"/>
  <c r="AM22"/>
  <c r="E22"/>
  <c r="AC22" s="1"/>
  <c r="AM21"/>
  <c r="E21"/>
  <c r="AR21" s="1"/>
  <c r="AM19"/>
  <c r="E19"/>
  <c r="AR19" s="1"/>
  <c r="AM18"/>
  <c r="E18"/>
  <c r="AC18" s="1"/>
  <c r="AM17"/>
  <c r="E17"/>
  <c r="AR17" s="1"/>
  <c r="AM15"/>
  <c r="E15"/>
  <c r="AR15" s="1"/>
  <c r="AM14"/>
  <c r="E14"/>
  <c r="AC14" s="1"/>
  <c r="AM13"/>
  <c r="E13"/>
  <c r="AR13" s="1"/>
  <c r="AM12"/>
  <c r="E12"/>
  <c r="AC12" s="1"/>
  <c r="AM11"/>
  <c r="E11"/>
  <c r="AR11" s="1"/>
  <c r="AM10"/>
  <c r="E10"/>
  <c r="AM9"/>
  <c r="E9"/>
  <c r="AR9" s="1"/>
  <c r="AM8"/>
  <c r="E8"/>
  <c r="AR8" s="1"/>
  <c r="AM7"/>
  <c r="E7"/>
  <c r="AR7" s="1"/>
  <c r="AM6"/>
  <c r="E6"/>
  <c r="AR6" s="1"/>
  <c r="AM5"/>
  <c r="E5"/>
  <c r="AR5" s="1"/>
  <c r="AM4"/>
  <c r="E4"/>
  <c r="AR4" s="1"/>
  <c r="AM3"/>
  <c r="F3"/>
  <c r="E3"/>
  <c r="AC3" s="1"/>
  <c r="AM2"/>
  <c r="A57" i="4"/>
  <c r="A58"/>
  <c r="A59"/>
  <c r="A60"/>
  <c r="A61"/>
  <c r="A62"/>
  <c r="A63"/>
  <c r="A64"/>
  <c r="A65"/>
  <c r="A41"/>
  <c r="A42"/>
  <c r="A43"/>
  <c r="A44"/>
  <c r="A45"/>
  <c r="A46"/>
  <c r="A47"/>
  <c r="A48"/>
  <c r="A49"/>
  <c r="A50"/>
  <c r="A51"/>
  <c r="A52"/>
  <c r="A53"/>
  <c r="A54"/>
  <c r="A55"/>
  <c r="A56"/>
  <c r="A40"/>
  <c r="F38" i="2"/>
  <c r="D103" s="1"/>
  <c r="F39"/>
  <c r="D104" s="1"/>
  <c r="F40"/>
  <c r="D105" s="1"/>
  <c r="F41"/>
  <c r="D106" s="1"/>
  <c r="F42"/>
  <c r="D107" s="1"/>
  <c r="F43"/>
  <c r="D108" s="1"/>
  <c r="F44"/>
  <c r="D109" s="1"/>
  <c r="F45"/>
  <c r="D110" s="1"/>
  <c r="F46"/>
  <c r="D111" s="1"/>
  <c r="F47"/>
  <c r="D112" s="1"/>
  <c r="F48"/>
  <c r="D113" s="1"/>
  <c r="F49"/>
  <c r="D114" s="1"/>
  <c r="F50"/>
  <c r="D115" s="1"/>
  <c r="F51"/>
  <c r="D116" s="1"/>
  <c r="F52"/>
  <c r="D117" s="1"/>
  <c r="F53"/>
  <c r="D118" s="1"/>
  <c r="F54"/>
  <c r="D119" s="1"/>
  <c r="F55"/>
  <c r="D120" s="1"/>
  <c r="F56"/>
  <c r="D121" s="1"/>
  <c r="F57"/>
  <c r="D122" s="1"/>
  <c r="F58"/>
  <c r="D123" s="1"/>
  <c r="F59"/>
  <c r="D124" s="1"/>
  <c r="F60"/>
  <c r="D125" s="1"/>
  <c r="F61"/>
  <c r="D126" s="1"/>
  <c r="F62"/>
  <c r="D127" s="1"/>
  <c r="B59"/>
  <c r="G59" s="1"/>
  <c r="C59"/>
  <c r="H59" s="1"/>
  <c r="I59" s="1"/>
  <c r="D59"/>
  <c r="B60"/>
  <c r="G60" s="1"/>
  <c r="C60"/>
  <c r="H60" s="1"/>
  <c r="I60" s="1"/>
  <c r="D60"/>
  <c r="B61"/>
  <c r="G61" s="1"/>
  <c r="C61"/>
  <c r="H61" s="1"/>
  <c r="I61" s="1"/>
  <c r="D61"/>
  <c r="B62"/>
  <c r="G62" s="1"/>
  <c r="C62"/>
  <c r="H62" s="1"/>
  <c r="I62" s="1"/>
  <c r="D62"/>
  <c r="B54"/>
  <c r="G54" s="1"/>
  <c r="C54"/>
  <c r="H54" s="1"/>
  <c r="I54" s="1"/>
  <c r="D54"/>
  <c r="B55"/>
  <c r="G55" s="1"/>
  <c r="C55"/>
  <c r="H55" s="1"/>
  <c r="I55" s="1"/>
  <c r="D55"/>
  <c r="B56"/>
  <c r="G56" s="1"/>
  <c r="C56"/>
  <c r="H56" s="1"/>
  <c r="I56" s="1"/>
  <c r="D56"/>
  <c r="B57"/>
  <c r="G57" s="1"/>
  <c r="C57"/>
  <c r="H57" s="1"/>
  <c r="I57" s="1"/>
  <c r="D57"/>
  <c r="B58"/>
  <c r="G58" s="1"/>
  <c r="C58"/>
  <c r="H58" s="1"/>
  <c r="I58" s="1"/>
  <c r="D58"/>
  <c r="B53"/>
  <c r="G53" s="1"/>
  <c r="C53"/>
  <c r="H53" s="1"/>
  <c r="I53" s="1"/>
  <c r="D53"/>
  <c r="B38"/>
  <c r="G38" s="1"/>
  <c r="C38"/>
  <c r="H38" s="1"/>
  <c r="I38" s="1"/>
  <c r="D38"/>
  <c r="B39"/>
  <c r="G39" s="1"/>
  <c r="C39"/>
  <c r="H39" s="1"/>
  <c r="I39" s="1"/>
  <c r="D39"/>
  <c r="B40"/>
  <c r="G40" s="1"/>
  <c r="C40"/>
  <c r="H40" s="1"/>
  <c r="I40" s="1"/>
  <c r="D40"/>
  <c r="B41"/>
  <c r="G41" s="1"/>
  <c r="C41"/>
  <c r="H41" s="1"/>
  <c r="I41" s="1"/>
  <c r="D41"/>
  <c r="B42"/>
  <c r="G42" s="1"/>
  <c r="C42"/>
  <c r="H42" s="1"/>
  <c r="I42" s="1"/>
  <c r="D42"/>
  <c r="B43"/>
  <c r="G43" s="1"/>
  <c r="C43"/>
  <c r="H43" s="1"/>
  <c r="I43" s="1"/>
  <c r="D43"/>
  <c r="B44"/>
  <c r="G44" s="1"/>
  <c r="C44"/>
  <c r="H44" s="1"/>
  <c r="I44" s="1"/>
  <c r="D44"/>
  <c r="B45"/>
  <c r="G45" s="1"/>
  <c r="C45"/>
  <c r="H45" s="1"/>
  <c r="I45" s="1"/>
  <c r="D45"/>
  <c r="B46"/>
  <c r="G46" s="1"/>
  <c r="C46"/>
  <c r="H46" s="1"/>
  <c r="I46" s="1"/>
  <c r="D46"/>
  <c r="B47"/>
  <c r="G47" s="1"/>
  <c r="C47"/>
  <c r="H47" s="1"/>
  <c r="I47" s="1"/>
  <c r="D47"/>
  <c r="B48"/>
  <c r="G48" s="1"/>
  <c r="C48"/>
  <c r="H48" s="1"/>
  <c r="I48" s="1"/>
  <c r="D48"/>
  <c r="B49"/>
  <c r="G49" s="1"/>
  <c r="C49"/>
  <c r="H49" s="1"/>
  <c r="I49" s="1"/>
  <c r="D49"/>
  <c r="B50"/>
  <c r="G50" s="1"/>
  <c r="C50"/>
  <c r="H50" s="1"/>
  <c r="I50" s="1"/>
  <c r="D50"/>
  <c r="B51"/>
  <c r="G51" s="1"/>
  <c r="C51"/>
  <c r="H51" s="1"/>
  <c r="I51" s="1"/>
  <c r="D51"/>
  <c r="B52"/>
  <c r="G52" s="1"/>
  <c r="C52"/>
  <c r="H52" s="1"/>
  <c r="I52" s="1"/>
  <c r="D52"/>
  <c r="C2" i="4"/>
  <c r="D4" i="2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"/>
  <c r="B4"/>
  <c r="B5"/>
  <c r="B6"/>
  <c r="G6" s="1"/>
  <c r="B7"/>
  <c r="G7" s="1"/>
  <c r="B8"/>
  <c r="G8" s="1"/>
  <c r="B9"/>
  <c r="G9" s="1"/>
  <c r="B10"/>
  <c r="G10" s="1"/>
  <c r="B11"/>
  <c r="G11" s="1"/>
  <c r="B12"/>
  <c r="G12" s="1"/>
  <c r="B13"/>
  <c r="G13" s="1"/>
  <c r="B14"/>
  <c r="G14" s="1"/>
  <c r="B15"/>
  <c r="G15" s="1"/>
  <c r="B16"/>
  <c r="G16" s="1"/>
  <c r="B17"/>
  <c r="B18"/>
  <c r="B19"/>
  <c r="G19" s="1"/>
  <c r="E84" s="1"/>
  <c r="B22" i="4" s="1"/>
  <c r="B20" i="2"/>
  <c r="G20" s="1"/>
  <c r="E85" s="1"/>
  <c r="B23" i="4" s="1"/>
  <c r="B21" i="2"/>
  <c r="G21" s="1"/>
  <c r="B22"/>
  <c r="G22" s="1"/>
  <c r="B23"/>
  <c r="G23" s="1"/>
  <c r="B24"/>
  <c r="G24" s="1"/>
  <c r="B25"/>
  <c r="G25" s="1"/>
  <c r="B26"/>
  <c r="G26" s="1"/>
  <c r="E91" s="1"/>
  <c r="B29" i="4" s="1"/>
  <c r="B27" i="2"/>
  <c r="G27" s="1"/>
  <c r="E92" s="1"/>
  <c r="B30" i="4" s="1"/>
  <c r="B28" i="2"/>
  <c r="G28" s="1"/>
  <c r="E93" s="1"/>
  <c r="B31" i="4" s="1"/>
  <c r="B29" i="2"/>
  <c r="B30"/>
  <c r="G30" s="1"/>
  <c r="E95" s="1"/>
  <c r="B33" i="4" s="1"/>
  <c r="B31" i="2"/>
  <c r="B32"/>
  <c r="G32" s="1"/>
  <c r="E97" s="1"/>
  <c r="B35" i="4" s="1"/>
  <c r="B33" i="2"/>
  <c r="B34"/>
  <c r="B35"/>
  <c r="B36"/>
  <c r="B37"/>
  <c r="B3"/>
  <c r="G3" s="1"/>
  <c r="E68" s="1"/>
  <c r="B6" i="4" s="1"/>
  <c r="E905" i="3"/>
  <c r="F4" i="2"/>
  <c r="G4"/>
  <c r="E69" s="1"/>
  <c r="B7" i="4" s="1"/>
  <c r="F5" i="2"/>
  <c r="G5"/>
  <c r="E70" s="1"/>
  <c r="B8" i="4" s="1"/>
  <c r="F6" i="2"/>
  <c r="F7"/>
  <c r="F8"/>
  <c r="F9"/>
  <c r="F10"/>
  <c r="F11"/>
  <c r="F12"/>
  <c r="F13"/>
  <c r="F14"/>
  <c r="F15"/>
  <c r="F16"/>
  <c r="F17"/>
  <c r="G17"/>
  <c r="E82" s="1"/>
  <c r="B20" i="4" s="1"/>
  <c r="F18" i="2"/>
  <c r="G18"/>
  <c r="E83" s="1"/>
  <c r="B21" i="4" s="1"/>
  <c r="F19" i="2"/>
  <c r="F20"/>
  <c r="F21"/>
  <c r="F22"/>
  <c r="F23"/>
  <c r="F24"/>
  <c r="F25"/>
  <c r="F26"/>
  <c r="F27"/>
  <c r="F28"/>
  <c r="F29"/>
  <c r="G29"/>
  <c r="E94" s="1"/>
  <c r="B32" i="4" s="1"/>
  <c r="F30" i="2"/>
  <c r="F31"/>
  <c r="G31"/>
  <c r="E96" s="1"/>
  <c r="B34" i="4" s="1"/>
  <c r="F32" i="2"/>
  <c r="F33"/>
  <c r="G33"/>
  <c r="E98" s="1"/>
  <c r="B36" i="4" s="1"/>
  <c r="F34" i="2"/>
  <c r="G34"/>
  <c r="E99" s="1"/>
  <c r="B37" i="4" s="1"/>
  <c r="F35" i="2"/>
  <c r="G35"/>
  <c r="E100" s="1"/>
  <c r="B38" i="4" s="1"/>
  <c r="F36" i="2"/>
  <c r="G36"/>
  <c r="E101" s="1"/>
  <c r="B39" i="4" s="1"/>
  <c r="F37" i="2"/>
  <c r="G37"/>
  <c r="E102" s="1"/>
  <c r="B40" i="4" s="1"/>
  <c r="F3" i="2"/>
  <c r="D69"/>
  <c r="A7" i="4" s="1"/>
  <c r="D70" i="2"/>
  <c r="A8" i="4" s="1"/>
  <c r="D71" i="2"/>
  <c r="A9" i="4" s="1"/>
  <c r="D72" i="2"/>
  <c r="A10" i="4" s="1"/>
  <c r="D73" i="2"/>
  <c r="A11" i="4" s="1"/>
  <c r="D74" i="2"/>
  <c r="A12" i="4" s="1"/>
  <c r="D75" i="2"/>
  <c r="A13" i="4" s="1"/>
  <c r="D76" i="2"/>
  <c r="A14" i="4" s="1"/>
  <c r="D77" i="2"/>
  <c r="A15" i="4" s="1"/>
  <c r="D78" i="2"/>
  <c r="A16" i="4" s="1"/>
  <c r="D79" i="2"/>
  <c r="A17" i="4" s="1"/>
  <c r="D80" i="2"/>
  <c r="A18" i="4" s="1"/>
  <c r="D81" i="2"/>
  <c r="A19" i="4" s="1"/>
  <c r="D82" i="2"/>
  <c r="A20" i="4" s="1"/>
  <c r="D83" i="2"/>
  <c r="A21" i="4" s="1"/>
  <c r="D84" i="2"/>
  <c r="A22" i="4" s="1"/>
  <c r="D85" i="2"/>
  <c r="A23" i="4" s="1"/>
  <c r="D86" i="2"/>
  <c r="A24" i="4" s="1"/>
  <c r="D87" i="2"/>
  <c r="A25" i="4" s="1"/>
  <c r="D88" i="2"/>
  <c r="A26" i="4" s="1"/>
  <c r="D89" i="2"/>
  <c r="A27" i="4" s="1"/>
  <c r="D90" i="2"/>
  <c r="A28" i="4" s="1"/>
  <c r="D91" i="2"/>
  <c r="A29" i="4" s="1"/>
  <c r="D92" i="2"/>
  <c r="A30" i="4" s="1"/>
  <c r="D93" i="2"/>
  <c r="A31" i="4" s="1"/>
  <c r="D94" i="2"/>
  <c r="A32" i="4" s="1"/>
  <c r="D95" i="2"/>
  <c r="A33" i="4" s="1"/>
  <c r="D96" i="2"/>
  <c r="A34" i="4" s="1"/>
  <c r="D97" i="2"/>
  <c r="A35" i="4" s="1"/>
  <c r="D98" i="2"/>
  <c r="A36" i="4" s="1"/>
  <c r="D99" i="2"/>
  <c r="A37" i="4" s="1"/>
  <c r="D100" i="2"/>
  <c r="A38" i="4" s="1"/>
  <c r="D101" i="2"/>
  <c r="A39" i="4" s="1"/>
  <c r="D102" i="2"/>
  <c r="D68"/>
  <c r="A6" i="4" s="1"/>
  <c r="C4" i="2"/>
  <c r="H4" s="1"/>
  <c r="C5"/>
  <c r="H5" s="1"/>
  <c r="C6"/>
  <c r="H6" s="1"/>
  <c r="C7"/>
  <c r="H7" s="1"/>
  <c r="C8"/>
  <c r="H8" s="1"/>
  <c r="C9"/>
  <c r="H9" s="1"/>
  <c r="C10"/>
  <c r="H10" s="1"/>
  <c r="C11"/>
  <c r="H11" s="1"/>
  <c r="C12"/>
  <c r="H12" s="1"/>
  <c r="C13"/>
  <c r="H13" s="1"/>
  <c r="C14"/>
  <c r="H14" s="1"/>
  <c r="C15"/>
  <c r="H15" s="1"/>
  <c r="C16"/>
  <c r="H16" s="1"/>
  <c r="C17"/>
  <c r="H17" s="1"/>
  <c r="C18"/>
  <c r="H18" s="1"/>
  <c r="C19"/>
  <c r="H19" s="1"/>
  <c r="I19" s="1"/>
  <c r="C20"/>
  <c r="H20" s="1"/>
  <c r="I20" s="1"/>
  <c r="C21"/>
  <c r="H21" s="1"/>
  <c r="C22"/>
  <c r="H22" s="1"/>
  <c r="C23"/>
  <c r="H23" s="1"/>
  <c r="C24"/>
  <c r="H24" s="1"/>
  <c r="C25"/>
  <c r="H25" s="1"/>
  <c r="C26"/>
  <c r="H26" s="1"/>
  <c r="I26" s="1"/>
  <c r="C27"/>
  <c r="H27" s="1"/>
  <c r="I27" s="1"/>
  <c r="C28"/>
  <c r="H28" s="1"/>
  <c r="I28" s="1"/>
  <c r="C29"/>
  <c r="H29" s="1"/>
  <c r="I29" s="1"/>
  <c r="C30"/>
  <c r="H30" s="1"/>
  <c r="I30" s="1"/>
  <c r="C31"/>
  <c r="H31" s="1"/>
  <c r="I31" s="1"/>
  <c r="C32"/>
  <c r="H32" s="1"/>
  <c r="I32" s="1"/>
  <c r="C33"/>
  <c r="H33" s="1"/>
  <c r="I33" s="1"/>
  <c r="C34"/>
  <c r="H34" s="1"/>
  <c r="I34" s="1"/>
  <c r="C35"/>
  <c r="H35" s="1"/>
  <c r="I35" s="1"/>
  <c r="C36"/>
  <c r="H36" s="1"/>
  <c r="I36" s="1"/>
  <c r="C37"/>
  <c r="H37" s="1"/>
  <c r="I37" s="1"/>
  <c r="C3"/>
  <c r="H3" s="1"/>
  <c r="C3" i="6"/>
  <c r="D3"/>
  <c r="E3" s="1"/>
  <c r="C4"/>
  <c r="D4"/>
  <c r="E4" s="1"/>
  <c r="C5"/>
  <c r="D5"/>
  <c r="E5" s="1"/>
  <c r="C6"/>
  <c r="D6"/>
  <c r="E6" s="1"/>
  <c r="C7"/>
  <c r="D7"/>
  <c r="E7" s="1"/>
  <c r="C8"/>
  <c r="D8"/>
  <c r="E8" s="1"/>
  <c r="C9"/>
  <c r="D9"/>
  <c r="E9" s="1"/>
  <c r="C10"/>
  <c r="D10"/>
  <c r="E10" s="1"/>
  <c r="C11"/>
  <c r="D11"/>
  <c r="E11" s="1"/>
  <c r="C12"/>
  <c r="D12"/>
  <c r="E12" s="1"/>
  <c r="C13"/>
  <c r="D13"/>
  <c r="E13" s="1"/>
  <c r="C14"/>
  <c r="D14"/>
  <c r="E14" s="1"/>
  <c r="C15"/>
  <c r="D15"/>
  <c r="E15" s="1"/>
  <c r="C16"/>
  <c r="D16"/>
  <c r="E16" s="1"/>
  <c r="C17"/>
  <c r="D17"/>
  <c r="E17" s="1"/>
  <c r="C18"/>
  <c r="D18"/>
  <c r="E18" s="1"/>
  <c r="C19"/>
  <c r="D19"/>
  <c r="E19" s="1"/>
  <c r="C20"/>
  <c r="D20"/>
  <c r="E20" s="1"/>
  <c r="C21"/>
  <c r="D21"/>
  <c r="E21" s="1"/>
  <c r="C22"/>
  <c r="D22"/>
  <c r="E22" s="1"/>
  <c r="C23"/>
  <c r="D23"/>
  <c r="E23" s="1"/>
  <c r="C24"/>
  <c r="D24"/>
  <c r="E24" s="1"/>
  <c r="C25"/>
  <c r="D25"/>
  <c r="E25" s="1"/>
  <c r="C26"/>
  <c r="D26"/>
  <c r="E26" s="1"/>
  <c r="C27"/>
  <c r="D27"/>
  <c r="E27" s="1"/>
  <c r="C28"/>
  <c r="D28"/>
  <c r="E28" s="1"/>
  <c r="C29"/>
  <c r="D29"/>
  <c r="E29" s="1"/>
  <c r="C30"/>
  <c r="D30"/>
  <c r="E30" s="1"/>
  <c r="C31"/>
  <c r="D31"/>
  <c r="E31" s="1"/>
  <c r="C32"/>
  <c r="D32"/>
  <c r="E32" s="1"/>
  <c r="C33"/>
  <c r="D33"/>
  <c r="E33" s="1"/>
  <c r="C34"/>
  <c r="D34"/>
  <c r="E34" s="1"/>
  <c r="C35"/>
  <c r="D35"/>
  <c r="E35" s="1"/>
  <c r="C36"/>
  <c r="D36"/>
  <c r="E36" s="1"/>
  <c r="C37"/>
  <c r="D37"/>
  <c r="E37" s="1"/>
  <c r="C38"/>
  <c r="D38"/>
  <c r="E38" s="1"/>
  <c r="C39"/>
  <c r="D39"/>
  <c r="E39" s="1"/>
  <c r="C40"/>
  <c r="D40"/>
  <c r="E40" s="1"/>
  <c r="C41"/>
  <c r="D41"/>
  <c r="E41" s="1"/>
  <c r="C42"/>
  <c r="D42"/>
  <c r="E42" s="1"/>
  <c r="C43"/>
  <c r="D43"/>
  <c r="E43" s="1"/>
  <c r="C44"/>
  <c r="D44"/>
  <c r="E44" s="1"/>
  <c r="C45"/>
  <c r="D45"/>
  <c r="E45" s="1"/>
  <c r="C46"/>
  <c r="D46"/>
  <c r="E46" s="1"/>
  <c r="C47"/>
  <c r="D47"/>
  <c r="E47" s="1"/>
  <c r="C48"/>
  <c r="D48"/>
  <c r="E48" s="1"/>
  <c r="C49"/>
  <c r="D49"/>
  <c r="E49" s="1"/>
  <c r="C50"/>
  <c r="D50"/>
  <c r="E50" s="1"/>
  <c r="C51"/>
  <c r="D51"/>
  <c r="E51" s="1"/>
  <c r="D2"/>
  <c r="E2" s="1"/>
  <c r="C2"/>
  <c r="B760" i="3"/>
  <c r="B756"/>
  <c r="B720"/>
  <c r="B719"/>
  <c r="B646"/>
  <c r="B645"/>
  <c r="B609"/>
  <c r="B460"/>
  <c r="B387"/>
  <c r="B276"/>
  <c r="B202"/>
  <c r="B164"/>
  <c r="F34" i="7" l="1"/>
  <c r="AH34" s="1"/>
  <c r="F40"/>
  <c r="Q40" s="1"/>
  <c r="AV40" s="1"/>
  <c r="F44"/>
  <c r="Q44" s="1"/>
  <c r="F48"/>
  <c r="Q48" s="1"/>
  <c r="AV48" s="1"/>
  <c r="AC70"/>
  <c r="AC74"/>
  <c r="AC78"/>
  <c r="AC86"/>
  <c r="AC98"/>
  <c r="AC40"/>
  <c r="AC44"/>
  <c r="AC48"/>
  <c r="AC52"/>
  <c r="AC56"/>
  <c r="F64"/>
  <c r="Q64" s="1"/>
  <c r="F70"/>
  <c r="Q70" s="1"/>
  <c r="AV70" s="1"/>
  <c r="F74"/>
  <c r="Q74" s="1"/>
  <c r="F78"/>
  <c r="Q78" s="1"/>
  <c r="F80"/>
  <c r="Q80" s="1"/>
  <c r="F86"/>
  <c r="Q86" s="1"/>
  <c r="F92"/>
  <c r="F98"/>
  <c r="Q98" s="1"/>
  <c r="E25"/>
  <c r="E24"/>
  <c r="AC24" s="1"/>
  <c r="E20"/>
  <c r="AC20" s="1"/>
  <c r="E16"/>
  <c r="AC16" s="1"/>
  <c r="F15"/>
  <c r="AH15" s="1"/>
  <c r="F17"/>
  <c r="AH17" s="1"/>
  <c r="F19"/>
  <c r="AH19" s="1"/>
  <c r="F21"/>
  <c r="AH21" s="1"/>
  <c r="F23"/>
  <c r="AH23" s="1"/>
  <c r="F27"/>
  <c r="AH27" s="1"/>
  <c r="F60"/>
  <c r="Q60" s="1"/>
  <c r="AC60"/>
  <c r="AC64"/>
  <c r="F68"/>
  <c r="Q68" s="1"/>
  <c r="AD68" s="1"/>
  <c r="AC68"/>
  <c r="F72"/>
  <c r="Q72" s="1"/>
  <c r="AV72" s="1"/>
  <c r="AC72"/>
  <c r="F76"/>
  <c r="Q76" s="1"/>
  <c r="AD76" s="1"/>
  <c r="AC76"/>
  <c r="AC80"/>
  <c r="F84"/>
  <c r="Q84" s="1"/>
  <c r="AC84"/>
  <c r="F90"/>
  <c r="AC92"/>
  <c r="F94"/>
  <c r="AC96"/>
  <c r="F100"/>
  <c r="Q100" s="1"/>
  <c r="AC100"/>
  <c r="AC15"/>
  <c r="AC17"/>
  <c r="AC19"/>
  <c r="AC21"/>
  <c r="F29"/>
  <c r="AH29" s="1"/>
  <c r="F30"/>
  <c r="G30" s="1"/>
  <c r="H30" s="1"/>
  <c r="AC32"/>
  <c r="AC36"/>
  <c r="F38"/>
  <c r="Q38" s="1"/>
  <c r="AC38"/>
  <c r="F42"/>
  <c r="Q42" s="1"/>
  <c r="AC42"/>
  <c r="F46"/>
  <c r="Q46" s="1"/>
  <c r="AC46"/>
  <c r="F50"/>
  <c r="Q50" s="1"/>
  <c r="AC50"/>
  <c r="F54"/>
  <c r="Q54" s="1"/>
  <c r="AC54"/>
  <c r="F58"/>
  <c r="Q58" s="1"/>
  <c r="AC58"/>
  <c r="AC62"/>
  <c r="AC66"/>
  <c r="AC82"/>
  <c r="AC90"/>
  <c r="AC94"/>
  <c r="F13"/>
  <c r="AH13" s="1"/>
  <c r="AC13"/>
  <c r="F11"/>
  <c r="AH11" s="1"/>
  <c r="AC11"/>
  <c r="F9"/>
  <c r="Q9" s="1"/>
  <c r="R9" s="1"/>
  <c r="AC9"/>
  <c r="F7"/>
  <c r="G7" s="1"/>
  <c r="H7" s="1"/>
  <c r="AC7"/>
  <c r="F5"/>
  <c r="G5" s="1"/>
  <c r="H5" s="1"/>
  <c r="AC5"/>
  <c r="E2"/>
  <c r="G3"/>
  <c r="N3"/>
  <c r="I3" s="1"/>
  <c r="AH3"/>
  <c r="AR3"/>
  <c r="F4"/>
  <c r="AC4"/>
  <c r="N5"/>
  <c r="I5" s="1"/>
  <c r="AH5"/>
  <c r="F6"/>
  <c r="AC6"/>
  <c r="N7"/>
  <c r="I7" s="1"/>
  <c r="F8"/>
  <c r="AC8"/>
  <c r="G9"/>
  <c r="N9"/>
  <c r="I9" s="1"/>
  <c r="AH9"/>
  <c r="F10"/>
  <c r="AC10"/>
  <c r="AR10"/>
  <c r="F2"/>
  <c r="H3"/>
  <c r="Q3"/>
  <c r="K3" s="1"/>
  <c r="G4"/>
  <c r="N4"/>
  <c r="O4" s="1"/>
  <c r="G6"/>
  <c r="N6"/>
  <c r="O6" s="1"/>
  <c r="G8"/>
  <c r="N8"/>
  <c r="O8" s="1"/>
  <c r="H9"/>
  <c r="G10"/>
  <c r="N10"/>
  <c r="Q11"/>
  <c r="K11" s="1"/>
  <c r="N12"/>
  <c r="I12" s="1"/>
  <c r="AR12"/>
  <c r="N14"/>
  <c r="I14" s="1"/>
  <c r="AR14"/>
  <c r="Q15"/>
  <c r="K15" s="1"/>
  <c r="AR16"/>
  <c r="N18"/>
  <c r="I18" s="1"/>
  <c r="AR18"/>
  <c r="Q19"/>
  <c r="K19" s="1"/>
  <c r="N20"/>
  <c r="I20" s="1"/>
  <c r="AR20"/>
  <c r="N22"/>
  <c r="I22" s="1"/>
  <c r="AR22"/>
  <c r="Q23"/>
  <c r="K23" s="1"/>
  <c r="AC23"/>
  <c r="N24"/>
  <c r="I24" s="1"/>
  <c r="AC25"/>
  <c r="N26"/>
  <c r="I26" s="1"/>
  <c r="AR26"/>
  <c r="Q27"/>
  <c r="K27" s="1"/>
  <c r="AC27"/>
  <c r="N28"/>
  <c r="I28" s="1"/>
  <c r="AR28"/>
  <c r="AC29"/>
  <c r="N30"/>
  <c r="I30" s="1"/>
  <c r="AR30"/>
  <c r="F31"/>
  <c r="AC31"/>
  <c r="G32"/>
  <c r="N32"/>
  <c r="I32" s="1"/>
  <c r="AH32"/>
  <c r="G11"/>
  <c r="N11"/>
  <c r="I11" s="1"/>
  <c r="R11"/>
  <c r="F12"/>
  <c r="O12"/>
  <c r="N13"/>
  <c r="I13" s="1"/>
  <c r="F14"/>
  <c r="G15"/>
  <c r="N15"/>
  <c r="I15" s="1"/>
  <c r="R15"/>
  <c r="N17"/>
  <c r="I17" s="1"/>
  <c r="F18"/>
  <c r="G19"/>
  <c r="N19"/>
  <c r="I19" s="1"/>
  <c r="R19"/>
  <c r="F20"/>
  <c r="O20"/>
  <c r="N21"/>
  <c r="I21" s="1"/>
  <c r="F22"/>
  <c r="G23"/>
  <c r="N23"/>
  <c r="I23" s="1"/>
  <c r="R23"/>
  <c r="O24"/>
  <c r="N25"/>
  <c r="I25" s="1"/>
  <c r="F26"/>
  <c r="G27"/>
  <c r="N27"/>
  <c r="I27" s="1"/>
  <c r="R27"/>
  <c r="F28"/>
  <c r="O28"/>
  <c r="N29"/>
  <c r="I29" s="1"/>
  <c r="G31"/>
  <c r="N31"/>
  <c r="I31" s="1"/>
  <c r="H32"/>
  <c r="Q32"/>
  <c r="K32" s="1"/>
  <c r="AC35"/>
  <c r="F35"/>
  <c r="AC37"/>
  <c r="F37"/>
  <c r="AC39"/>
  <c r="F39"/>
  <c r="AR39"/>
  <c r="G39"/>
  <c r="AD40"/>
  <c r="AC43"/>
  <c r="F43"/>
  <c r="AR43"/>
  <c r="G43"/>
  <c r="AV44"/>
  <c r="AD44"/>
  <c r="AE44"/>
  <c r="AC47"/>
  <c r="F47"/>
  <c r="AR47"/>
  <c r="G47"/>
  <c r="AD48"/>
  <c r="AC51"/>
  <c r="F51"/>
  <c r="AR51"/>
  <c r="G51"/>
  <c r="AV52"/>
  <c r="AD52"/>
  <c r="AE52"/>
  <c r="AC55"/>
  <c r="F55"/>
  <c r="AR55"/>
  <c r="G55"/>
  <c r="AV56"/>
  <c r="AD56"/>
  <c r="AE56"/>
  <c r="AC59"/>
  <c r="F59"/>
  <c r="AR59"/>
  <c r="G59"/>
  <c r="AV60"/>
  <c r="AD60"/>
  <c r="AE60"/>
  <c r="AC63"/>
  <c r="F63"/>
  <c r="AR63"/>
  <c r="G63"/>
  <c r="AV64"/>
  <c r="AD64"/>
  <c r="AE64"/>
  <c r="AC67"/>
  <c r="F67"/>
  <c r="AR67"/>
  <c r="G67"/>
  <c r="AV68"/>
  <c r="AE68"/>
  <c r="F33"/>
  <c r="AC33"/>
  <c r="G34"/>
  <c r="N34"/>
  <c r="I34" s="1"/>
  <c r="AC34"/>
  <c r="N35"/>
  <c r="O35" s="1"/>
  <c r="Q36"/>
  <c r="N37"/>
  <c r="O37" s="1"/>
  <c r="N39"/>
  <c r="N43"/>
  <c r="O43" s="1"/>
  <c r="N47"/>
  <c r="N51"/>
  <c r="O51" s="1"/>
  <c r="N55"/>
  <c r="N59"/>
  <c r="O59" s="1"/>
  <c r="N63"/>
  <c r="N67"/>
  <c r="O67" s="1"/>
  <c r="AH36"/>
  <c r="R36"/>
  <c r="S36" s="1"/>
  <c r="AV38"/>
  <c r="AD38"/>
  <c r="AE38"/>
  <c r="AC41"/>
  <c r="F41"/>
  <c r="AR41"/>
  <c r="G41"/>
  <c r="AV42"/>
  <c r="AD42"/>
  <c r="AE42"/>
  <c r="AC45"/>
  <c r="F45"/>
  <c r="AR45"/>
  <c r="G45"/>
  <c r="AV46"/>
  <c r="AD46"/>
  <c r="AE46"/>
  <c r="AC49"/>
  <c r="F49"/>
  <c r="AR49"/>
  <c r="G49"/>
  <c r="AV50"/>
  <c r="AD50"/>
  <c r="AE50"/>
  <c r="AC53"/>
  <c r="F53"/>
  <c r="AR53"/>
  <c r="G53"/>
  <c r="AV54"/>
  <c r="AD54"/>
  <c r="AE54"/>
  <c r="AC57"/>
  <c r="F57"/>
  <c r="AR57"/>
  <c r="G57"/>
  <c r="AV58"/>
  <c r="AD58"/>
  <c r="AE58"/>
  <c r="AC61"/>
  <c r="F61"/>
  <c r="AR61"/>
  <c r="G61"/>
  <c r="AV62"/>
  <c r="AD62"/>
  <c r="AE62"/>
  <c r="AC65"/>
  <c r="F65"/>
  <c r="AR65"/>
  <c r="G65"/>
  <c r="AV66"/>
  <c r="AD66"/>
  <c r="AE66"/>
  <c r="AC69"/>
  <c r="F69"/>
  <c r="AR69"/>
  <c r="G69"/>
  <c r="AD70"/>
  <c r="G33"/>
  <c r="N33"/>
  <c r="I33" s="1"/>
  <c r="H34"/>
  <c r="Q34"/>
  <c r="K34" s="1"/>
  <c r="K36"/>
  <c r="N41"/>
  <c r="O41" s="1"/>
  <c r="N45"/>
  <c r="N49"/>
  <c r="O49" s="1"/>
  <c r="N53"/>
  <c r="N57"/>
  <c r="O57" s="1"/>
  <c r="N61"/>
  <c r="N65"/>
  <c r="O65" s="1"/>
  <c r="N69"/>
  <c r="AC71"/>
  <c r="AR71"/>
  <c r="F71"/>
  <c r="G71" s="1"/>
  <c r="AD72"/>
  <c r="AC75"/>
  <c r="F75"/>
  <c r="AR75"/>
  <c r="G75"/>
  <c r="AV76"/>
  <c r="AE76"/>
  <c r="AC79"/>
  <c r="F79"/>
  <c r="AR79"/>
  <c r="G79"/>
  <c r="AV80"/>
  <c r="AD80"/>
  <c r="AE80"/>
  <c r="AC83"/>
  <c r="F83"/>
  <c r="AR83"/>
  <c r="G83"/>
  <c r="AV84"/>
  <c r="AD84"/>
  <c r="AE84"/>
  <c r="AC87"/>
  <c r="F87"/>
  <c r="AR87"/>
  <c r="G87"/>
  <c r="AH90"/>
  <c r="Q90"/>
  <c r="K90" s="1"/>
  <c r="AH94"/>
  <c r="Q94"/>
  <c r="K94" s="1"/>
  <c r="AC99"/>
  <c r="F99"/>
  <c r="AR99"/>
  <c r="N99"/>
  <c r="AV100"/>
  <c r="AD100"/>
  <c r="AE100"/>
  <c r="N71"/>
  <c r="I71" s="1"/>
  <c r="N75"/>
  <c r="N79"/>
  <c r="O79" s="1"/>
  <c r="N83"/>
  <c r="N87"/>
  <c r="O87" s="1"/>
  <c r="AH38"/>
  <c r="R38"/>
  <c r="AH40"/>
  <c r="R40"/>
  <c r="AH42"/>
  <c r="R42"/>
  <c r="AH44"/>
  <c r="R44"/>
  <c r="AH46"/>
  <c r="R46"/>
  <c r="AH48"/>
  <c r="R48"/>
  <c r="AH50"/>
  <c r="R50"/>
  <c r="AH52"/>
  <c r="R52"/>
  <c r="AH54"/>
  <c r="R54"/>
  <c r="AH56"/>
  <c r="R56"/>
  <c r="AH58"/>
  <c r="R58"/>
  <c r="AH60"/>
  <c r="R60"/>
  <c r="AH62"/>
  <c r="R62"/>
  <c r="AH64"/>
  <c r="R64"/>
  <c r="AH66"/>
  <c r="R66"/>
  <c r="AH68"/>
  <c r="R68"/>
  <c r="AH70"/>
  <c r="R70"/>
  <c r="AC73"/>
  <c r="F73"/>
  <c r="AR73"/>
  <c r="AV74"/>
  <c r="AD74"/>
  <c r="AE74"/>
  <c r="AC77"/>
  <c r="F77"/>
  <c r="AR77"/>
  <c r="AV78"/>
  <c r="AD78"/>
  <c r="AE78"/>
  <c r="AC81"/>
  <c r="F81"/>
  <c r="AR81"/>
  <c r="AV82"/>
  <c r="AD82"/>
  <c r="AE82"/>
  <c r="AC85"/>
  <c r="F85"/>
  <c r="AR85"/>
  <c r="AV86"/>
  <c r="AD86"/>
  <c r="AE86"/>
  <c r="G36"/>
  <c r="N36"/>
  <c r="I36" s="1"/>
  <c r="K38"/>
  <c r="S38"/>
  <c r="K40"/>
  <c r="S40"/>
  <c r="K42"/>
  <c r="S42"/>
  <c r="K44"/>
  <c r="S44"/>
  <c r="K46"/>
  <c r="S46"/>
  <c r="K48"/>
  <c r="S48"/>
  <c r="K50"/>
  <c r="S50"/>
  <c r="K52"/>
  <c r="S52"/>
  <c r="K54"/>
  <c r="S54"/>
  <c r="K56"/>
  <c r="S56"/>
  <c r="K58"/>
  <c r="S58"/>
  <c r="K60"/>
  <c r="S60"/>
  <c r="K62"/>
  <c r="S62"/>
  <c r="K64"/>
  <c r="S64"/>
  <c r="K66"/>
  <c r="S66"/>
  <c r="K68"/>
  <c r="S68"/>
  <c r="K70"/>
  <c r="S70"/>
  <c r="N73"/>
  <c r="O73" s="1"/>
  <c r="I75"/>
  <c r="N77"/>
  <c r="O77" s="1"/>
  <c r="N81"/>
  <c r="O81" s="1"/>
  <c r="I83"/>
  <c r="N85"/>
  <c r="O85" s="1"/>
  <c r="AH72"/>
  <c r="R72"/>
  <c r="AH74"/>
  <c r="R74"/>
  <c r="AH76"/>
  <c r="R76"/>
  <c r="AH78"/>
  <c r="R78"/>
  <c r="AH80"/>
  <c r="R80"/>
  <c r="AH82"/>
  <c r="R82"/>
  <c r="AH84"/>
  <c r="R84"/>
  <c r="AH86"/>
  <c r="R86"/>
  <c r="AH88"/>
  <c r="Q88"/>
  <c r="K88" s="1"/>
  <c r="AH92"/>
  <c r="Q92"/>
  <c r="AH96"/>
  <c r="Q96"/>
  <c r="G38"/>
  <c r="N38"/>
  <c r="I38" s="1"/>
  <c r="G40"/>
  <c r="N40"/>
  <c r="I40" s="1"/>
  <c r="G42"/>
  <c r="N42"/>
  <c r="I42" s="1"/>
  <c r="G44"/>
  <c r="I44"/>
  <c r="N44"/>
  <c r="G46"/>
  <c r="N46"/>
  <c r="I46" s="1"/>
  <c r="G48"/>
  <c r="N48"/>
  <c r="I48" s="1"/>
  <c r="G50"/>
  <c r="N50"/>
  <c r="I50" s="1"/>
  <c r="G52"/>
  <c r="I52"/>
  <c r="N52"/>
  <c r="G54"/>
  <c r="N54"/>
  <c r="I54" s="1"/>
  <c r="G56"/>
  <c r="N56"/>
  <c r="I56" s="1"/>
  <c r="G58"/>
  <c r="N58"/>
  <c r="I58" s="1"/>
  <c r="G60"/>
  <c r="I60"/>
  <c r="N60"/>
  <c r="G62"/>
  <c r="N62"/>
  <c r="I62" s="1"/>
  <c r="G64"/>
  <c r="N64"/>
  <c r="I64" s="1"/>
  <c r="G66"/>
  <c r="N66"/>
  <c r="I66" s="1"/>
  <c r="G68"/>
  <c r="I68"/>
  <c r="N68"/>
  <c r="G70"/>
  <c r="N70"/>
  <c r="I70" s="1"/>
  <c r="K72"/>
  <c r="S72"/>
  <c r="K74"/>
  <c r="S74"/>
  <c r="K76"/>
  <c r="S76"/>
  <c r="K78"/>
  <c r="S78"/>
  <c r="K80"/>
  <c r="S80"/>
  <c r="K82"/>
  <c r="S82"/>
  <c r="K84"/>
  <c r="S84"/>
  <c r="K86"/>
  <c r="S86"/>
  <c r="AR88"/>
  <c r="N88"/>
  <c r="AC89"/>
  <c r="F89"/>
  <c r="AC91"/>
  <c r="F91"/>
  <c r="AC93"/>
  <c r="F93"/>
  <c r="AC95"/>
  <c r="F95"/>
  <c r="AC97"/>
  <c r="F97"/>
  <c r="AR97"/>
  <c r="G97"/>
  <c r="AV98"/>
  <c r="AD98"/>
  <c r="AE98"/>
  <c r="AC101"/>
  <c r="F101"/>
  <c r="AR101"/>
  <c r="G101"/>
  <c r="G72"/>
  <c r="N72"/>
  <c r="I72" s="1"/>
  <c r="G74"/>
  <c r="I74"/>
  <c r="N74"/>
  <c r="G76"/>
  <c r="N76"/>
  <c r="I76" s="1"/>
  <c r="G78"/>
  <c r="N78"/>
  <c r="I78" s="1"/>
  <c r="G80"/>
  <c r="N80"/>
  <c r="I80" s="1"/>
  <c r="G82"/>
  <c r="I82"/>
  <c r="N82"/>
  <c r="G84"/>
  <c r="N84"/>
  <c r="I84" s="1"/>
  <c r="G86"/>
  <c r="N86"/>
  <c r="I86" s="1"/>
  <c r="G88"/>
  <c r="I88"/>
  <c r="AC88"/>
  <c r="N89"/>
  <c r="I89" s="1"/>
  <c r="N91"/>
  <c r="I91" s="1"/>
  <c r="N93"/>
  <c r="I93" s="1"/>
  <c r="N95"/>
  <c r="I95" s="1"/>
  <c r="N97"/>
  <c r="O97" s="1"/>
  <c r="N101"/>
  <c r="AH98"/>
  <c r="R98"/>
  <c r="AH100"/>
  <c r="R100"/>
  <c r="G90"/>
  <c r="N90"/>
  <c r="I90" s="1"/>
  <c r="G92"/>
  <c r="N92"/>
  <c r="I92" s="1"/>
  <c r="G94"/>
  <c r="N94"/>
  <c r="G96"/>
  <c r="N96"/>
  <c r="I96" s="1"/>
  <c r="K98"/>
  <c r="S98"/>
  <c r="K100"/>
  <c r="S100"/>
  <c r="G98"/>
  <c r="N98"/>
  <c r="I98" s="1"/>
  <c r="G100"/>
  <c r="N100"/>
  <c r="E117" i="2"/>
  <c r="B55" i="4" s="1"/>
  <c r="E115" i="2"/>
  <c r="B53" i="4" s="1"/>
  <c r="E113" i="2"/>
  <c r="B51" i="4" s="1"/>
  <c r="E111" i="2"/>
  <c r="B49" i="4" s="1"/>
  <c r="E109" i="2"/>
  <c r="B47" i="4" s="1"/>
  <c r="E107" i="2"/>
  <c r="B45" i="4" s="1"/>
  <c r="E105" i="2"/>
  <c r="B43" i="4" s="1"/>
  <c r="E116" i="2"/>
  <c r="B54" i="4" s="1"/>
  <c r="E114" i="2"/>
  <c r="B52" i="4" s="1"/>
  <c r="E112" i="2"/>
  <c r="B50" i="4" s="1"/>
  <c r="E110" i="2"/>
  <c r="B48" i="4" s="1"/>
  <c r="E108" i="2"/>
  <c r="B46" i="4" s="1"/>
  <c r="E106" i="2"/>
  <c r="B44" i="4" s="1"/>
  <c r="E104" i="2"/>
  <c r="B42" i="4" s="1"/>
  <c r="E118" i="2"/>
  <c r="B56" i="4" s="1"/>
  <c r="E122" i="2"/>
  <c r="B60" i="4" s="1"/>
  <c r="E120" i="2"/>
  <c r="B58" i="4" s="1"/>
  <c r="E127" i="2"/>
  <c r="B65" i="4" s="1"/>
  <c r="E125" i="2"/>
  <c r="B63" i="4" s="1"/>
  <c r="E103" i="2"/>
  <c r="B41" i="4" s="1"/>
  <c r="E123" i="2"/>
  <c r="B61" i="4" s="1"/>
  <c r="E121" i="2"/>
  <c r="B59" i="4" s="1"/>
  <c r="E119" i="2"/>
  <c r="B57" i="4" s="1"/>
  <c r="E126" i="2"/>
  <c r="B64" i="4" s="1"/>
  <c r="E124" i="2"/>
  <c r="B62" i="4" s="1"/>
  <c r="E90" i="2"/>
  <c r="B28" i="4" s="1"/>
  <c r="B424" i="3"/>
  <c r="E89" i="2"/>
  <c r="B27" i="4" s="1"/>
  <c r="B350" i="3"/>
  <c r="E88" i="2"/>
  <c r="B26" i="4" s="1"/>
  <c r="B571" i="3"/>
  <c r="E87" i="2"/>
  <c r="B25" i="4" s="1"/>
  <c r="B201" i="3"/>
  <c r="E86" i="2"/>
  <c r="B24" i="4" s="1"/>
  <c r="B535" i="3"/>
  <c r="B761"/>
  <c r="B497"/>
  <c r="B239"/>
  <c r="E81" i="2"/>
  <c r="B19" i="4" s="1"/>
  <c r="B759" i="3"/>
  <c r="E80" i="2"/>
  <c r="B18" i="4" s="1"/>
  <c r="B386" i="3"/>
  <c r="E79" i="2"/>
  <c r="B17" i="4" s="1"/>
  <c r="B461" i="3"/>
  <c r="B312"/>
  <c r="E78" i="2"/>
  <c r="B16" i="4" s="1"/>
  <c r="B758" i="3"/>
  <c r="B683"/>
  <c r="E77" i="2"/>
  <c r="B15" i="4" s="1"/>
  <c r="B238" i="3"/>
  <c r="E76" i="2"/>
  <c r="B14" i="4" s="1"/>
  <c r="B349" i="3"/>
  <c r="E75" i="2"/>
  <c r="B13" i="4" s="1"/>
  <c r="B423" i="3"/>
  <c r="B534"/>
  <c r="E74" i="2"/>
  <c r="B12" i="4" s="1"/>
  <c r="B682" i="3"/>
  <c r="E73" i="2"/>
  <c r="B11" i="4" s="1"/>
  <c r="B608" i="3"/>
  <c r="E72" i="2"/>
  <c r="B10" i="4" s="1"/>
  <c r="B648" i="3"/>
  <c r="B757"/>
  <c r="E71" i="2"/>
  <c r="B9" i="4" s="1"/>
  <c r="B721" i="3"/>
  <c r="B647"/>
  <c r="B275"/>
  <c r="D424"/>
  <c r="I25" i="2"/>
  <c r="I23"/>
  <c r="D571" i="3"/>
  <c r="D761"/>
  <c r="D535"/>
  <c r="I21" i="2"/>
  <c r="D497" i="3"/>
  <c r="D239"/>
  <c r="I17" i="2"/>
  <c r="D460" i="3"/>
  <c r="I15" i="2"/>
  <c r="D386" i="3"/>
  <c r="I13" i="2"/>
  <c r="D758" i="3"/>
  <c r="D683"/>
  <c r="I11" i="2"/>
  <c r="D349" i="3"/>
  <c r="D682"/>
  <c r="I9" i="2"/>
  <c r="D757" i="3"/>
  <c r="D648"/>
  <c r="I7" i="2"/>
  <c r="I5"/>
  <c r="D720" i="3"/>
  <c r="D646"/>
  <c r="D90"/>
  <c r="I3" i="2"/>
  <c r="D16" i="3"/>
  <c r="I24" i="2"/>
  <c r="D350" i="3"/>
  <c r="I22" i="2"/>
  <c r="D201" i="3"/>
  <c r="I18" i="2"/>
  <c r="D387" i="3"/>
  <c r="D760"/>
  <c r="I16" i="2"/>
  <c r="D759" i="3"/>
  <c r="I14" i="2"/>
  <c r="D461" i="3"/>
  <c r="D312"/>
  <c r="I12" i="2"/>
  <c r="D238" i="3"/>
  <c r="I10" i="2"/>
  <c r="D534" i="3"/>
  <c r="D423"/>
  <c r="I8" i="2"/>
  <c r="D608" i="3"/>
  <c r="I6" i="2"/>
  <c r="D647" i="3"/>
  <c r="D721"/>
  <c r="D275"/>
  <c r="I4" i="2"/>
  <c r="D719" i="3"/>
  <c r="D645"/>
  <c r="D609"/>
  <c r="D164"/>
  <c r="D756"/>
  <c r="D276"/>
  <c r="D202"/>
  <c r="B90"/>
  <c r="D128"/>
  <c r="B128"/>
  <c r="D127"/>
  <c r="B127"/>
  <c r="I87" i="7" l="1"/>
  <c r="I79"/>
  <c r="AE72"/>
  <c r="AE70"/>
  <c r="AE48"/>
  <c r="AE40"/>
  <c r="Q30"/>
  <c r="K30" s="1"/>
  <c r="O26"/>
  <c r="F24"/>
  <c r="O22"/>
  <c r="G21"/>
  <c r="O18"/>
  <c r="G17"/>
  <c r="F16"/>
  <c r="O14"/>
  <c r="G13"/>
  <c r="AH30"/>
  <c r="AR24"/>
  <c r="Q21"/>
  <c r="K21" s="1"/>
  <c r="Q17"/>
  <c r="K17" s="1"/>
  <c r="N16"/>
  <c r="Q13"/>
  <c r="K13" s="1"/>
  <c r="Q7"/>
  <c r="R7" s="1"/>
  <c r="Q5"/>
  <c r="R5" s="1"/>
  <c r="AH7"/>
  <c r="G29"/>
  <c r="H29" s="1"/>
  <c r="Q29"/>
  <c r="K29" s="1"/>
  <c r="AR25"/>
  <c r="F25"/>
  <c r="P85"/>
  <c r="P81"/>
  <c r="P77"/>
  <c r="P73"/>
  <c r="I99"/>
  <c r="O99"/>
  <c r="P99" s="1"/>
  <c r="H33"/>
  <c r="H31"/>
  <c r="H71"/>
  <c r="G2"/>
  <c r="T2" s="1"/>
  <c r="AW88"/>
  <c r="CQ87"/>
  <c r="CM87" s="1"/>
  <c r="CQ79"/>
  <c r="CM79"/>
  <c r="AA79" s="1"/>
  <c r="AS71"/>
  <c r="AW90"/>
  <c r="AQ71"/>
  <c r="W71"/>
  <c r="AN71"/>
  <c r="X71"/>
  <c r="M71"/>
  <c r="AS34"/>
  <c r="AS29"/>
  <c r="AS25"/>
  <c r="AS21"/>
  <c r="AS17"/>
  <c r="AS13"/>
  <c r="AS32"/>
  <c r="AW3"/>
  <c r="AS3"/>
  <c r="H2"/>
  <c r="AS98"/>
  <c r="AS96"/>
  <c r="AS92"/>
  <c r="AS90"/>
  <c r="AW34"/>
  <c r="AS33"/>
  <c r="AN33"/>
  <c r="AQ33"/>
  <c r="W33"/>
  <c r="M33"/>
  <c r="AN29"/>
  <c r="AQ29"/>
  <c r="W29"/>
  <c r="M29"/>
  <c r="AS27"/>
  <c r="AS23"/>
  <c r="AS19"/>
  <c r="AS15"/>
  <c r="AS11"/>
  <c r="AN31"/>
  <c r="AQ31"/>
  <c r="W31"/>
  <c r="M31"/>
  <c r="AS28"/>
  <c r="AW27"/>
  <c r="AS24"/>
  <c r="AW23"/>
  <c r="AW21"/>
  <c r="AW19"/>
  <c r="AW17"/>
  <c r="AW15"/>
  <c r="AW13"/>
  <c r="AW11"/>
  <c r="Z100"/>
  <c r="O100"/>
  <c r="Y100"/>
  <c r="T98"/>
  <c r="H98"/>
  <c r="AW98"/>
  <c r="T96"/>
  <c r="U96"/>
  <c r="Z94"/>
  <c r="Y94"/>
  <c r="O94"/>
  <c r="T92"/>
  <c r="T90"/>
  <c r="AS95"/>
  <c r="AS93"/>
  <c r="AS89"/>
  <c r="AS88"/>
  <c r="AS86"/>
  <c r="AS82"/>
  <c r="CR100"/>
  <c r="CN100" s="1"/>
  <c r="CF100"/>
  <c r="BY100"/>
  <c r="CR98"/>
  <c r="CN98" s="1"/>
  <c r="CF98"/>
  <c r="BY98"/>
  <c r="BQ98" s="1"/>
  <c r="BI98" s="1"/>
  <c r="AY98" s="1"/>
  <c r="AG98" s="1"/>
  <c r="Y101"/>
  <c r="I101"/>
  <c r="Z101"/>
  <c r="Y95"/>
  <c r="Z95"/>
  <c r="Y93"/>
  <c r="Z93"/>
  <c r="Y91"/>
  <c r="Z91"/>
  <c r="Y89"/>
  <c r="Z89"/>
  <c r="V88"/>
  <c r="T88"/>
  <c r="L88"/>
  <c r="U88"/>
  <c r="H88"/>
  <c r="Z86"/>
  <c r="O86"/>
  <c r="Y86"/>
  <c r="T86"/>
  <c r="L86" s="1"/>
  <c r="H86"/>
  <c r="Z84"/>
  <c r="O84"/>
  <c r="Y84"/>
  <c r="T84"/>
  <c r="L84"/>
  <c r="U84"/>
  <c r="H84"/>
  <c r="Z82"/>
  <c r="O82"/>
  <c r="Y82"/>
  <c r="T82"/>
  <c r="H82"/>
  <c r="Z80"/>
  <c r="O80"/>
  <c r="Y80"/>
  <c r="T80"/>
  <c r="U80"/>
  <c r="H80"/>
  <c r="Z78"/>
  <c r="O78"/>
  <c r="Y78"/>
  <c r="T78"/>
  <c r="H78"/>
  <c r="Z76"/>
  <c r="O76"/>
  <c r="Y76"/>
  <c r="T76"/>
  <c r="U76" s="1"/>
  <c r="H76"/>
  <c r="Z74"/>
  <c r="O74"/>
  <c r="Y74"/>
  <c r="T74"/>
  <c r="H74"/>
  <c r="Z72"/>
  <c r="O72"/>
  <c r="Y72"/>
  <c r="T72"/>
  <c r="U72" s="1"/>
  <c r="H72"/>
  <c r="Q101"/>
  <c r="AH101"/>
  <c r="Q97"/>
  <c r="AH97"/>
  <c r="Q95"/>
  <c r="AH95"/>
  <c r="G95"/>
  <c r="Q93"/>
  <c r="K93" s="1"/>
  <c r="AH93"/>
  <c r="G93"/>
  <c r="Q91"/>
  <c r="AH91"/>
  <c r="G91"/>
  <c r="Q89"/>
  <c r="K89" s="1"/>
  <c r="AH89"/>
  <c r="G89"/>
  <c r="Z88"/>
  <c r="Y88"/>
  <c r="O88"/>
  <c r="AW86"/>
  <c r="AW84"/>
  <c r="AW82"/>
  <c r="AW80"/>
  <c r="AW78"/>
  <c r="AW76"/>
  <c r="AW74"/>
  <c r="AW72"/>
  <c r="Z70"/>
  <c r="O70"/>
  <c r="Y70"/>
  <c r="T70"/>
  <c r="L70" s="1"/>
  <c r="H70"/>
  <c r="Z68"/>
  <c r="O68"/>
  <c r="Y68"/>
  <c r="T68"/>
  <c r="H68"/>
  <c r="Z66"/>
  <c r="O66"/>
  <c r="Y66"/>
  <c r="T66"/>
  <c r="L66" s="1"/>
  <c r="H66"/>
  <c r="Z64"/>
  <c r="O64"/>
  <c r="Y64"/>
  <c r="T64"/>
  <c r="V64" s="1"/>
  <c r="U64"/>
  <c r="H64"/>
  <c r="Z62"/>
  <c r="O62"/>
  <c r="Y62"/>
  <c r="T62"/>
  <c r="L62" s="1"/>
  <c r="H62"/>
  <c r="Z60"/>
  <c r="O60"/>
  <c r="Y60"/>
  <c r="T60"/>
  <c r="H60"/>
  <c r="Z58"/>
  <c r="O58"/>
  <c r="Y58"/>
  <c r="T58"/>
  <c r="L58" s="1"/>
  <c r="H58"/>
  <c r="Z56"/>
  <c r="O56"/>
  <c r="Y56"/>
  <c r="T56"/>
  <c r="U56" s="1"/>
  <c r="H56"/>
  <c r="Z54"/>
  <c r="O54"/>
  <c r="Y54"/>
  <c r="T54"/>
  <c r="H54"/>
  <c r="Z52"/>
  <c r="O52"/>
  <c r="Y52"/>
  <c r="T52"/>
  <c r="U52"/>
  <c r="H52"/>
  <c r="Z50"/>
  <c r="O50"/>
  <c r="Y50"/>
  <c r="T50"/>
  <c r="H50"/>
  <c r="Z48"/>
  <c r="O48"/>
  <c r="Y48"/>
  <c r="T48"/>
  <c r="U48" s="1"/>
  <c r="H48"/>
  <c r="Z46"/>
  <c r="O46"/>
  <c r="Y46"/>
  <c r="T46"/>
  <c r="H46"/>
  <c r="Z44"/>
  <c r="O44"/>
  <c r="Y44"/>
  <c r="T44"/>
  <c r="U44" s="1"/>
  <c r="H44"/>
  <c r="Z42"/>
  <c r="O42"/>
  <c r="Y42"/>
  <c r="T42"/>
  <c r="H42"/>
  <c r="Z40"/>
  <c r="O40"/>
  <c r="Y40"/>
  <c r="T40"/>
  <c r="U40" s="1"/>
  <c r="H40"/>
  <c r="Z38"/>
  <c r="O38"/>
  <c r="Y38"/>
  <c r="T38"/>
  <c r="H38"/>
  <c r="AV96"/>
  <c r="AD96"/>
  <c r="AE96"/>
  <c r="K96"/>
  <c r="Y85"/>
  <c r="Z85"/>
  <c r="I85"/>
  <c r="Y81"/>
  <c r="Z81"/>
  <c r="I81"/>
  <c r="Y77"/>
  <c r="Z77"/>
  <c r="I77"/>
  <c r="Y73"/>
  <c r="Z73"/>
  <c r="I73"/>
  <c r="T71"/>
  <c r="U71" s="1"/>
  <c r="AW70"/>
  <c r="AW68"/>
  <c r="AW66"/>
  <c r="AW64"/>
  <c r="AW62"/>
  <c r="AW60"/>
  <c r="AW58"/>
  <c r="AW56"/>
  <c r="AW54"/>
  <c r="AW52"/>
  <c r="AW50"/>
  <c r="AW48"/>
  <c r="AW46"/>
  <c r="AW44"/>
  <c r="AW42"/>
  <c r="AW40"/>
  <c r="AW38"/>
  <c r="Z36"/>
  <c r="O36"/>
  <c r="Y36"/>
  <c r="T36"/>
  <c r="U36"/>
  <c r="Y83"/>
  <c r="Z83"/>
  <c r="Y75"/>
  <c r="Z75"/>
  <c r="Y99"/>
  <c r="Z99"/>
  <c r="AV94"/>
  <c r="AD94"/>
  <c r="AE94"/>
  <c r="Q87"/>
  <c r="K87" s="1"/>
  <c r="AH87"/>
  <c r="Q83"/>
  <c r="K83" s="1"/>
  <c r="AH83"/>
  <c r="Q79"/>
  <c r="K79" s="1"/>
  <c r="AH79"/>
  <c r="Q75"/>
  <c r="K75" s="1"/>
  <c r="AH75"/>
  <c r="Y69"/>
  <c r="Z69"/>
  <c r="Y61"/>
  <c r="Z61"/>
  <c r="Y53"/>
  <c r="Z53"/>
  <c r="Y45"/>
  <c r="Z45"/>
  <c r="Q69"/>
  <c r="K69" s="1"/>
  <c r="AH69"/>
  <c r="Q65"/>
  <c r="K65" s="1"/>
  <c r="AH65"/>
  <c r="Q61"/>
  <c r="K61" s="1"/>
  <c r="AH61"/>
  <c r="Q57"/>
  <c r="K57" s="1"/>
  <c r="AH57"/>
  <c r="Q53"/>
  <c r="K53" s="1"/>
  <c r="AH53"/>
  <c r="Q49"/>
  <c r="K49" s="1"/>
  <c r="AH49"/>
  <c r="Q45"/>
  <c r="K45" s="1"/>
  <c r="AH45"/>
  <c r="Q41"/>
  <c r="K41" s="1"/>
  <c r="AH41"/>
  <c r="Y63"/>
  <c r="Z63"/>
  <c r="I63"/>
  <c r="Y55"/>
  <c r="Z55"/>
  <c r="I55"/>
  <c r="Y47"/>
  <c r="Z47"/>
  <c r="I47"/>
  <c r="Y39"/>
  <c r="Z39"/>
  <c r="I39"/>
  <c r="Q67"/>
  <c r="K67" s="1"/>
  <c r="AH67"/>
  <c r="Q63"/>
  <c r="K63" s="1"/>
  <c r="AH63"/>
  <c r="Q59"/>
  <c r="K59" s="1"/>
  <c r="AH59"/>
  <c r="Q55"/>
  <c r="K55" s="1"/>
  <c r="AH55"/>
  <c r="Q51"/>
  <c r="K51" s="1"/>
  <c r="AH51"/>
  <c r="Q47"/>
  <c r="K47" s="1"/>
  <c r="AH47"/>
  <c r="Q43"/>
  <c r="K43" s="1"/>
  <c r="AH43"/>
  <c r="Q39"/>
  <c r="K39" s="1"/>
  <c r="AH39"/>
  <c r="Q37"/>
  <c r="S37" s="1"/>
  <c r="K37"/>
  <c r="G37"/>
  <c r="AH37"/>
  <c r="R37"/>
  <c r="Q35"/>
  <c r="R35" s="1"/>
  <c r="G35"/>
  <c r="AH35"/>
  <c r="AE32"/>
  <c r="AV32"/>
  <c r="AD32"/>
  <c r="AQ32"/>
  <c r="W32"/>
  <c r="X32" s="1"/>
  <c r="M32"/>
  <c r="AN32"/>
  <c r="Z31"/>
  <c r="Y31"/>
  <c r="T31"/>
  <c r="U31" s="1"/>
  <c r="AE30"/>
  <c r="AV30"/>
  <c r="AD30"/>
  <c r="AQ30"/>
  <c r="W30"/>
  <c r="X30" s="1"/>
  <c r="M30"/>
  <c r="AN30"/>
  <c r="CQ28"/>
  <c r="CM28" s="1"/>
  <c r="CI28" s="1"/>
  <c r="CD28" s="1"/>
  <c r="BV28" s="1"/>
  <c r="BN28" s="1"/>
  <c r="BF28" s="1"/>
  <c r="AT28" s="1"/>
  <c r="Q28"/>
  <c r="AH28"/>
  <c r="CQ26"/>
  <c r="CM26" s="1"/>
  <c r="Q26"/>
  <c r="K26" s="1"/>
  <c r="AH26"/>
  <c r="CQ24"/>
  <c r="CM24" s="1"/>
  <c r="CI24" s="1"/>
  <c r="CD24" s="1"/>
  <c r="BV24" s="1"/>
  <c r="BN24" s="1"/>
  <c r="BF24" s="1"/>
  <c r="AT24" s="1"/>
  <c r="Q24"/>
  <c r="AH24"/>
  <c r="CQ22"/>
  <c r="CM22" s="1"/>
  <c r="AA22" s="1"/>
  <c r="Q22"/>
  <c r="K22"/>
  <c r="AH22"/>
  <c r="R22"/>
  <c r="CQ20"/>
  <c r="CM20"/>
  <c r="AA20" s="1"/>
  <c r="Q20"/>
  <c r="AH20"/>
  <c r="CQ18"/>
  <c r="CM18" s="1"/>
  <c r="AA18" s="1"/>
  <c r="Q18"/>
  <c r="K18" s="1"/>
  <c r="AH18"/>
  <c r="Q16"/>
  <c r="AH16"/>
  <c r="CQ14"/>
  <c r="CM14" s="1"/>
  <c r="AA14" s="1"/>
  <c r="Q14"/>
  <c r="K14" s="1"/>
  <c r="AH14"/>
  <c r="CQ12"/>
  <c r="CM12" s="1"/>
  <c r="AA12" s="1"/>
  <c r="Q12"/>
  <c r="AH12"/>
  <c r="Y30"/>
  <c r="O30"/>
  <c r="Z30"/>
  <c r="T30"/>
  <c r="L30" s="1"/>
  <c r="AV29"/>
  <c r="AD29"/>
  <c r="AE29"/>
  <c r="Y26"/>
  <c r="Z26"/>
  <c r="Y22"/>
  <c r="Z22"/>
  <c r="Y20"/>
  <c r="Z20"/>
  <c r="Y18"/>
  <c r="Z18"/>
  <c r="Y16"/>
  <c r="Z16"/>
  <c r="Y14"/>
  <c r="Z14"/>
  <c r="Y12"/>
  <c r="Z12"/>
  <c r="Q2"/>
  <c r="K2" s="1"/>
  <c r="AH2"/>
  <c r="R2"/>
  <c r="Q10"/>
  <c r="K10" s="1"/>
  <c r="AH10"/>
  <c r="R10"/>
  <c r="Y9"/>
  <c r="O9"/>
  <c r="Z9"/>
  <c r="T9"/>
  <c r="AI9" s="1"/>
  <c r="AH8"/>
  <c r="Q8"/>
  <c r="R8" s="1"/>
  <c r="Y7"/>
  <c r="O7"/>
  <c r="Z7"/>
  <c r="T7"/>
  <c r="AI7" s="1"/>
  <c r="AH6"/>
  <c r="Q6"/>
  <c r="R6" s="1"/>
  <c r="S6" s="1"/>
  <c r="Y5"/>
  <c r="O5"/>
  <c r="Z5"/>
  <c r="T5"/>
  <c r="AI5" s="1"/>
  <c r="AH4"/>
  <c r="Q4"/>
  <c r="R4" s="1"/>
  <c r="P100"/>
  <c r="I100"/>
  <c r="P94"/>
  <c r="I94"/>
  <c r="P101"/>
  <c r="O101"/>
  <c r="P97"/>
  <c r="BO97" s="1"/>
  <c r="O95"/>
  <c r="O93"/>
  <c r="P93" s="1"/>
  <c r="O91"/>
  <c r="O89"/>
  <c r="P89" s="1"/>
  <c r="R96"/>
  <c r="H92"/>
  <c r="G85"/>
  <c r="G81"/>
  <c r="H81" s="1"/>
  <c r="G77"/>
  <c r="G73"/>
  <c r="H73" s="1"/>
  <c r="G99"/>
  <c r="R94"/>
  <c r="H90"/>
  <c r="P87"/>
  <c r="BW87" s="1"/>
  <c r="O83"/>
  <c r="P83" s="1"/>
  <c r="P79"/>
  <c r="BO79" s="1"/>
  <c r="BG79" s="1"/>
  <c r="AU79" s="1"/>
  <c r="AB79" s="1"/>
  <c r="O75"/>
  <c r="P75" s="1"/>
  <c r="O69"/>
  <c r="P69" s="1"/>
  <c r="P65"/>
  <c r="BO65" s="1"/>
  <c r="O61"/>
  <c r="P61" s="1"/>
  <c r="P57"/>
  <c r="BW57" s="1"/>
  <c r="P53"/>
  <c r="O53"/>
  <c r="P49"/>
  <c r="BO49" s="1"/>
  <c r="O45"/>
  <c r="P45" s="1"/>
  <c r="P41"/>
  <c r="BW41" s="1"/>
  <c r="I37"/>
  <c r="CQ37" s="1"/>
  <c r="CM37" s="1"/>
  <c r="AA37" s="1"/>
  <c r="H36"/>
  <c r="I35"/>
  <c r="P67"/>
  <c r="BO67" s="1"/>
  <c r="O63"/>
  <c r="P63" s="1"/>
  <c r="P59"/>
  <c r="BW59" s="1"/>
  <c r="O55"/>
  <c r="P55" s="1"/>
  <c r="P51"/>
  <c r="BO51" s="1"/>
  <c r="O47"/>
  <c r="P47" s="1"/>
  <c r="P43"/>
  <c r="BW43" s="1"/>
  <c r="O39"/>
  <c r="P39" s="1"/>
  <c r="I69"/>
  <c r="I61"/>
  <c r="I53"/>
  <c r="I45"/>
  <c r="R30"/>
  <c r="P28"/>
  <c r="BO28" s="1"/>
  <c r="BG28" s="1"/>
  <c r="AU28" s="1"/>
  <c r="AB28" s="1"/>
  <c r="S27"/>
  <c r="G26"/>
  <c r="P24"/>
  <c r="BW24" s="1"/>
  <c r="S23"/>
  <c r="CF23" s="1"/>
  <c r="G22"/>
  <c r="G20"/>
  <c r="S19"/>
  <c r="CF19" s="1"/>
  <c r="G18"/>
  <c r="G16"/>
  <c r="S15"/>
  <c r="CF15" s="1"/>
  <c r="G14"/>
  <c r="G12"/>
  <c r="S11"/>
  <c r="CF11" s="1"/>
  <c r="I10"/>
  <c r="S9"/>
  <c r="CF9" s="1"/>
  <c r="K9"/>
  <c r="P8"/>
  <c r="BW8" s="1"/>
  <c r="I8"/>
  <c r="S7"/>
  <c r="CF7" s="1"/>
  <c r="K7"/>
  <c r="P6"/>
  <c r="BW6" s="1"/>
  <c r="I6"/>
  <c r="S5"/>
  <c r="CF5" s="1"/>
  <c r="K5"/>
  <c r="P4"/>
  <c r="BW4" s="1"/>
  <c r="I4"/>
  <c r="O10"/>
  <c r="T100"/>
  <c r="U100" s="1"/>
  <c r="H100"/>
  <c r="Z98"/>
  <c r="O98"/>
  <c r="P98" s="1"/>
  <c r="Y98"/>
  <c r="BQ100"/>
  <c r="BI100" s="1"/>
  <c r="AY100" s="1"/>
  <c r="AG100" s="1"/>
  <c r="AW100"/>
  <c r="Z96"/>
  <c r="Y96"/>
  <c r="O96"/>
  <c r="T94"/>
  <c r="U94"/>
  <c r="Z92"/>
  <c r="Y92"/>
  <c r="O92"/>
  <c r="Z90"/>
  <c r="Y90"/>
  <c r="O90"/>
  <c r="Y97"/>
  <c r="I97"/>
  <c r="Z97"/>
  <c r="AS91"/>
  <c r="AS84"/>
  <c r="AS80"/>
  <c r="AS78"/>
  <c r="AS76"/>
  <c r="AS74"/>
  <c r="AS72"/>
  <c r="T101"/>
  <c r="T97"/>
  <c r="U97" s="1"/>
  <c r="AS70"/>
  <c r="AS68"/>
  <c r="AS66"/>
  <c r="AS64"/>
  <c r="AS62"/>
  <c r="AS60"/>
  <c r="AS58"/>
  <c r="AS56"/>
  <c r="AS54"/>
  <c r="AS52"/>
  <c r="AS50"/>
  <c r="AS48"/>
  <c r="AS46"/>
  <c r="AS44"/>
  <c r="AS42"/>
  <c r="AS40"/>
  <c r="AS38"/>
  <c r="AV92"/>
  <c r="AD92"/>
  <c r="AE92"/>
  <c r="K92"/>
  <c r="AV88"/>
  <c r="AD88"/>
  <c r="AE88"/>
  <c r="CR86"/>
  <c r="CN86"/>
  <c r="CJ86" s="1"/>
  <c r="CE86" s="1"/>
  <c r="BX86" s="1"/>
  <c r="BP86" s="1"/>
  <c r="BH86" s="1"/>
  <c r="AX86" s="1"/>
  <c r="CF86"/>
  <c r="BY86"/>
  <c r="BQ86" s="1"/>
  <c r="BI86" s="1"/>
  <c r="AY86" s="1"/>
  <c r="AG86" s="1"/>
  <c r="CR84"/>
  <c r="CN84" s="1"/>
  <c r="CF84"/>
  <c r="BY84"/>
  <c r="BQ84" s="1"/>
  <c r="BI84" s="1"/>
  <c r="AY84" s="1"/>
  <c r="AG84" s="1"/>
  <c r="CR82"/>
  <c r="CN82" s="1"/>
  <c r="CF82"/>
  <c r="BY82"/>
  <c r="BQ82" s="1"/>
  <c r="BI82" s="1"/>
  <c r="AY82" s="1"/>
  <c r="AG82" s="1"/>
  <c r="CR80"/>
  <c r="CN80" s="1"/>
  <c r="CF80"/>
  <c r="BY80"/>
  <c r="BQ80" s="1"/>
  <c r="BI80" s="1"/>
  <c r="AY80" s="1"/>
  <c r="AG80" s="1"/>
  <c r="CR78"/>
  <c r="CN78" s="1"/>
  <c r="CJ78" s="1"/>
  <c r="CE78" s="1"/>
  <c r="BX78" s="1"/>
  <c r="BP78" s="1"/>
  <c r="BH78" s="1"/>
  <c r="AX78" s="1"/>
  <c r="CF78"/>
  <c r="BY78"/>
  <c r="BQ78" s="1"/>
  <c r="BI78" s="1"/>
  <c r="AY78" s="1"/>
  <c r="AG78" s="1"/>
  <c r="CR76"/>
  <c r="CN76" s="1"/>
  <c r="CF76"/>
  <c r="BY76"/>
  <c r="BQ76" s="1"/>
  <c r="BI76" s="1"/>
  <c r="AY76" s="1"/>
  <c r="AG76" s="1"/>
  <c r="CR74"/>
  <c r="CN74" s="1"/>
  <c r="CJ74" s="1"/>
  <c r="CE74" s="1"/>
  <c r="BX74" s="1"/>
  <c r="BP74" s="1"/>
  <c r="BH74" s="1"/>
  <c r="AX74" s="1"/>
  <c r="CF74"/>
  <c r="BY74"/>
  <c r="BQ74" s="1"/>
  <c r="BI74" s="1"/>
  <c r="AY74" s="1"/>
  <c r="AG74" s="1"/>
  <c r="CR72"/>
  <c r="CN72" s="1"/>
  <c r="CF72"/>
  <c r="BY72"/>
  <c r="BQ72" s="1"/>
  <c r="BI72" s="1"/>
  <c r="AY72" s="1"/>
  <c r="AG72" s="1"/>
  <c r="AS87"/>
  <c r="AS83"/>
  <c r="CI79"/>
  <c r="AS79"/>
  <c r="CD79"/>
  <c r="BV79" s="1"/>
  <c r="BN79" s="1"/>
  <c r="BF79" s="1"/>
  <c r="AT79" s="1"/>
  <c r="AS75"/>
  <c r="AS36"/>
  <c r="Q85"/>
  <c r="K85" s="1"/>
  <c r="AH85"/>
  <c r="CQ85"/>
  <c r="CM85" s="1"/>
  <c r="AA85" s="1"/>
  <c r="BW85"/>
  <c r="BO85"/>
  <c r="Q81"/>
  <c r="AH81"/>
  <c r="CQ81"/>
  <c r="CM81" s="1"/>
  <c r="AA81" s="1"/>
  <c r="BW81"/>
  <c r="BO81"/>
  <c r="Q77"/>
  <c r="K77" s="1"/>
  <c r="AH77"/>
  <c r="CQ77"/>
  <c r="CM77" s="1"/>
  <c r="AA77" s="1"/>
  <c r="BW77"/>
  <c r="BO77"/>
  <c r="Q73"/>
  <c r="AH73"/>
  <c r="CQ73"/>
  <c r="CM73" s="1"/>
  <c r="AA73" s="1"/>
  <c r="BW73"/>
  <c r="BO73"/>
  <c r="CR70"/>
  <c r="CN70"/>
  <c r="CJ70" s="1"/>
  <c r="CE70" s="1"/>
  <c r="BX70" s="1"/>
  <c r="BP70" s="1"/>
  <c r="BH70" s="1"/>
  <c r="AX70" s="1"/>
  <c r="CF70"/>
  <c r="BY70"/>
  <c r="BQ70" s="1"/>
  <c r="BI70" s="1"/>
  <c r="AY70" s="1"/>
  <c r="AG70" s="1"/>
  <c r="CR68"/>
  <c r="CN68" s="1"/>
  <c r="CF68"/>
  <c r="BY68"/>
  <c r="BQ68" s="1"/>
  <c r="BI68" s="1"/>
  <c r="AY68" s="1"/>
  <c r="AG68" s="1"/>
  <c r="CR66"/>
  <c r="CN66" s="1"/>
  <c r="CF66"/>
  <c r="BY66"/>
  <c r="BQ66" s="1"/>
  <c r="BI66" s="1"/>
  <c r="AY66" s="1"/>
  <c r="AG66" s="1"/>
  <c r="CR64"/>
  <c r="CN64" s="1"/>
  <c r="CF64"/>
  <c r="BY64"/>
  <c r="BQ64" s="1"/>
  <c r="BI64" s="1"/>
  <c r="AY64" s="1"/>
  <c r="AG64" s="1"/>
  <c r="CR62"/>
  <c r="CN62" s="1"/>
  <c r="AF62" s="1"/>
  <c r="CF62"/>
  <c r="BY62"/>
  <c r="BQ62" s="1"/>
  <c r="BI62" s="1"/>
  <c r="AY62" s="1"/>
  <c r="AG62" s="1"/>
  <c r="CR60"/>
  <c r="CN60" s="1"/>
  <c r="CF60"/>
  <c r="BY60"/>
  <c r="BQ60" s="1"/>
  <c r="BI60" s="1"/>
  <c r="AY60" s="1"/>
  <c r="AG60" s="1"/>
  <c r="CR58"/>
  <c r="CN58" s="1"/>
  <c r="CF58"/>
  <c r="BY58"/>
  <c r="BQ58" s="1"/>
  <c r="BI58" s="1"/>
  <c r="AY58" s="1"/>
  <c r="AG58" s="1"/>
  <c r="CR56"/>
  <c r="CN56" s="1"/>
  <c r="CF56"/>
  <c r="BY56"/>
  <c r="BQ56" s="1"/>
  <c r="BI56" s="1"/>
  <c r="AY56" s="1"/>
  <c r="AG56" s="1"/>
  <c r="CR54"/>
  <c r="CN54" s="1"/>
  <c r="AF54" s="1"/>
  <c r="CF54"/>
  <c r="BY54"/>
  <c r="BQ54" s="1"/>
  <c r="BI54" s="1"/>
  <c r="AY54" s="1"/>
  <c r="AG54" s="1"/>
  <c r="CR52"/>
  <c r="CN52" s="1"/>
  <c r="CF52"/>
  <c r="BY52"/>
  <c r="BQ52" s="1"/>
  <c r="BI52" s="1"/>
  <c r="AY52" s="1"/>
  <c r="AG52" s="1"/>
  <c r="CR50"/>
  <c r="CN50" s="1"/>
  <c r="CF50"/>
  <c r="BY50"/>
  <c r="BQ50" s="1"/>
  <c r="BI50" s="1"/>
  <c r="AY50" s="1"/>
  <c r="AG50" s="1"/>
  <c r="CR48"/>
  <c r="CN48" s="1"/>
  <c r="CF48"/>
  <c r="BY48"/>
  <c r="BQ48" s="1"/>
  <c r="BI48" s="1"/>
  <c r="AY48" s="1"/>
  <c r="AG48" s="1"/>
  <c r="CR46"/>
  <c r="CN46" s="1"/>
  <c r="AF46" s="1"/>
  <c r="CF46"/>
  <c r="BY46"/>
  <c r="BQ46" s="1"/>
  <c r="BI46" s="1"/>
  <c r="AY46" s="1"/>
  <c r="AG46" s="1"/>
  <c r="CR44"/>
  <c r="CN44" s="1"/>
  <c r="CF44"/>
  <c r="BY44"/>
  <c r="BQ44" s="1"/>
  <c r="BI44" s="1"/>
  <c r="AY44" s="1"/>
  <c r="AG44" s="1"/>
  <c r="CR42"/>
  <c r="CN42"/>
  <c r="CJ42" s="1"/>
  <c r="CE42" s="1"/>
  <c r="BX42" s="1"/>
  <c r="BP42" s="1"/>
  <c r="BH42" s="1"/>
  <c r="AX42" s="1"/>
  <c r="CF42"/>
  <c r="BY42"/>
  <c r="BQ42" s="1"/>
  <c r="BI42" s="1"/>
  <c r="AY42" s="1"/>
  <c r="AG42" s="1"/>
  <c r="CR40"/>
  <c r="CN40" s="1"/>
  <c r="CF40"/>
  <c r="BY40"/>
  <c r="BQ40" s="1"/>
  <c r="BI40" s="1"/>
  <c r="AY40" s="1"/>
  <c r="AG40" s="1"/>
  <c r="CR38"/>
  <c r="CN38" s="1"/>
  <c r="CF38"/>
  <c r="BY38"/>
  <c r="BQ38" s="1"/>
  <c r="BI38" s="1"/>
  <c r="AY38" s="1"/>
  <c r="AG38" s="1"/>
  <c r="Y87"/>
  <c r="Z87"/>
  <c r="Y79"/>
  <c r="Z79"/>
  <c r="Y71"/>
  <c r="Z71"/>
  <c r="AS99"/>
  <c r="Q99"/>
  <c r="AH99"/>
  <c r="CQ99"/>
  <c r="CM99" s="1"/>
  <c r="AW94"/>
  <c r="AV90"/>
  <c r="AD90"/>
  <c r="AE90"/>
  <c r="T87"/>
  <c r="U87" s="1"/>
  <c r="V87" s="1"/>
  <c r="U83"/>
  <c r="V83" s="1"/>
  <c r="T83"/>
  <c r="L83"/>
  <c r="T79"/>
  <c r="U79" s="1"/>
  <c r="U75"/>
  <c r="T75"/>
  <c r="L75"/>
  <c r="Q71"/>
  <c r="AH71"/>
  <c r="Y65"/>
  <c r="Z65"/>
  <c r="Y57"/>
  <c r="Z57"/>
  <c r="Y49"/>
  <c r="Z49"/>
  <c r="Y41"/>
  <c r="Z41"/>
  <c r="AW36"/>
  <c r="AV34"/>
  <c r="AD34"/>
  <c r="AE34"/>
  <c r="AN34"/>
  <c r="AQ34"/>
  <c r="W34"/>
  <c r="M34"/>
  <c r="X34"/>
  <c r="Z33"/>
  <c r="Y33"/>
  <c r="V33"/>
  <c r="T33"/>
  <c r="L33"/>
  <c r="U33"/>
  <c r="U69"/>
  <c r="V69" s="1"/>
  <c r="T69"/>
  <c r="L69"/>
  <c r="T65"/>
  <c r="U65" s="1"/>
  <c r="U61"/>
  <c r="T61"/>
  <c r="L61"/>
  <c r="T57"/>
  <c r="U57" s="1"/>
  <c r="U53"/>
  <c r="T53"/>
  <c r="L53"/>
  <c r="T49"/>
  <c r="U49" s="1"/>
  <c r="U45"/>
  <c r="T45"/>
  <c r="L45"/>
  <c r="T41"/>
  <c r="U41" s="1"/>
  <c r="CR36"/>
  <c r="CN36" s="1"/>
  <c r="CF36"/>
  <c r="BY36"/>
  <c r="BQ36" s="1"/>
  <c r="BI36" s="1"/>
  <c r="AY36" s="1"/>
  <c r="AG36" s="1"/>
  <c r="Y67"/>
  <c r="Z67"/>
  <c r="I67"/>
  <c r="Y59"/>
  <c r="Z59"/>
  <c r="I59"/>
  <c r="Y51"/>
  <c r="Z51"/>
  <c r="I51"/>
  <c r="Y43"/>
  <c r="Z43"/>
  <c r="I43"/>
  <c r="Y37"/>
  <c r="P37"/>
  <c r="BO37" s="1"/>
  <c r="Z37"/>
  <c r="AV36"/>
  <c r="AD36"/>
  <c r="AE36"/>
  <c r="Y35"/>
  <c r="P35"/>
  <c r="BW35" s="1"/>
  <c r="Z35"/>
  <c r="Y34"/>
  <c r="O34"/>
  <c r="Z34"/>
  <c r="T34"/>
  <c r="L34"/>
  <c r="AH33"/>
  <c r="Q33"/>
  <c r="R33" s="1"/>
  <c r="T67"/>
  <c r="U67" s="1"/>
  <c r="T63"/>
  <c r="U63" s="1"/>
  <c r="T59"/>
  <c r="U59" s="1"/>
  <c r="T55"/>
  <c r="U55" s="1"/>
  <c r="T51"/>
  <c r="U51" s="1"/>
  <c r="T47"/>
  <c r="U47" s="1"/>
  <c r="T43"/>
  <c r="U43" s="1"/>
  <c r="T39"/>
  <c r="AW32"/>
  <c r="AS31"/>
  <c r="AW30"/>
  <c r="Z29"/>
  <c r="Y29"/>
  <c r="O29"/>
  <c r="T29"/>
  <c r="U29" s="1"/>
  <c r="CR27"/>
  <c r="CN27" s="1"/>
  <c r="CJ27" s="1"/>
  <c r="CE27" s="1"/>
  <c r="BX27" s="1"/>
  <c r="BP27" s="1"/>
  <c r="BH27" s="1"/>
  <c r="AX27" s="1"/>
  <c r="CF27"/>
  <c r="BY27"/>
  <c r="BQ27" s="1"/>
  <c r="BI27" s="1"/>
  <c r="AY27" s="1"/>
  <c r="AG27" s="1"/>
  <c r="Z27"/>
  <c r="Y27"/>
  <c r="O27"/>
  <c r="P27" s="1"/>
  <c r="T27"/>
  <c r="U27" s="1"/>
  <c r="Z25"/>
  <c r="Y25"/>
  <c r="O25"/>
  <c r="CR23"/>
  <c r="CN23" s="1"/>
  <c r="CJ23" s="1"/>
  <c r="CE23" s="1"/>
  <c r="BX23" s="1"/>
  <c r="BP23" s="1"/>
  <c r="BH23" s="1"/>
  <c r="AX23" s="1"/>
  <c r="Z23"/>
  <c r="Y23"/>
  <c r="O23"/>
  <c r="T23"/>
  <c r="U23" s="1"/>
  <c r="Z21"/>
  <c r="Y21"/>
  <c r="O21"/>
  <c r="T21"/>
  <c r="CR19"/>
  <c r="CN19" s="1"/>
  <c r="CJ19" s="1"/>
  <c r="CE19" s="1"/>
  <c r="BX19" s="1"/>
  <c r="BP19" s="1"/>
  <c r="BH19" s="1"/>
  <c r="AX19" s="1"/>
  <c r="Z19"/>
  <c r="Y19"/>
  <c r="O19"/>
  <c r="T19"/>
  <c r="Z17"/>
  <c r="Y17"/>
  <c r="O17"/>
  <c r="T17"/>
  <c r="AI17" s="1"/>
  <c r="CR15"/>
  <c r="CN15"/>
  <c r="CJ15" s="1"/>
  <c r="CE15" s="1"/>
  <c r="BX15" s="1"/>
  <c r="BP15" s="1"/>
  <c r="BH15" s="1"/>
  <c r="AX15" s="1"/>
  <c r="Z15"/>
  <c r="Y15"/>
  <c r="O15"/>
  <c r="T15"/>
  <c r="Z13"/>
  <c r="Y13"/>
  <c r="O13"/>
  <c r="T13"/>
  <c r="CR11"/>
  <c r="CN11"/>
  <c r="CJ11" s="1"/>
  <c r="CE11" s="1"/>
  <c r="BX11" s="1"/>
  <c r="BP11" s="1"/>
  <c r="BH11" s="1"/>
  <c r="AX11" s="1"/>
  <c r="Z11"/>
  <c r="Y11"/>
  <c r="O11"/>
  <c r="T11"/>
  <c r="AI11" s="1"/>
  <c r="Y32"/>
  <c r="O32"/>
  <c r="Z32"/>
  <c r="T32"/>
  <c r="U32" s="1"/>
  <c r="AH31"/>
  <c r="Q31"/>
  <c r="AS30"/>
  <c r="AW29"/>
  <c r="Y28"/>
  <c r="Z28"/>
  <c r="AV27"/>
  <c r="AD27"/>
  <c r="AE27"/>
  <c r="AS26"/>
  <c r="Y24"/>
  <c r="Z24"/>
  <c r="AV23"/>
  <c r="AD23"/>
  <c r="AE23"/>
  <c r="CI22"/>
  <c r="AS22"/>
  <c r="CD22"/>
  <c r="BV22" s="1"/>
  <c r="BN22" s="1"/>
  <c r="BF22" s="1"/>
  <c r="AT22" s="1"/>
  <c r="AV21"/>
  <c r="AD21"/>
  <c r="AE21"/>
  <c r="AS20"/>
  <c r="AV19"/>
  <c r="AD19"/>
  <c r="AE19"/>
  <c r="CI18"/>
  <c r="CD18" s="1"/>
  <c r="BV18" s="1"/>
  <c r="BN18" s="1"/>
  <c r="BF18" s="1"/>
  <c r="AT18" s="1"/>
  <c r="AS18"/>
  <c r="AV17"/>
  <c r="AD17"/>
  <c r="AE17"/>
  <c r="AV15"/>
  <c r="AD15"/>
  <c r="AE15"/>
  <c r="CI14"/>
  <c r="AS14"/>
  <c r="CD14"/>
  <c r="BV14" s="1"/>
  <c r="BN14" s="1"/>
  <c r="BF14" s="1"/>
  <c r="AT14" s="1"/>
  <c r="AV13"/>
  <c r="AD13"/>
  <c r="AE13"/>
  <c r="AS12"/>
  <c r="AV11"/>
  <c r="AD11"/>
  <c r="AE11"/>
  <c r="Y10"/>
  <c r="Z10"/>
  <c r="T10"/>
  <c r="AI10" s="1"/>
  <c r="AE9"/>
  <c r="AV9"/>
  <c r="AD9"/>
  <c r="AQ9"/>
  <c r="W9"/>
  <c r="M9"/>
  <c r="AN9"/>
  <c r="Z8"/>
  <c r="Y8"/>
  <c r="T8"/>
  <c r="L8"/>
  <c r="U8"/>
  <c r="AE7"/>
  <c r="AV7"/>
  <c r="AD7"/>
  <c r="AQ7"/>
  <c r="W7"/>
  <c r="M7"/>
  <c r="AN7"/>
  <c r="Z6"/>
  <c r="Y6"/>
  <c r="T6"/>
  <c r="AI6" s="1"/>
  <c r="U6"/>
  <c r="AE5"/>
  <c r="AV5"/>
  <c r="AD5"/>
  <c r="AQ5"/>
  <c r="W5"/>
  <c r="M5"/>
  <c r="AN5"/>
  <c r="Z4"/>
  <c r="Y4"/>
  <c r="T4"/>
  <c r="U4" s="1"/>
  <c r="AE3"/>
  <c r="AV3"/>
  <c r="AD3"/>
  <c r="AQ3"/>
  <c r="W3"/>
  <c r="M3"/>
  <c r="AN3"/>
  <c r="AS9"/>
  <c r="AS7"/>
  <c r="AS5"/>
  <c r="Y3"/>
  <c r="O3"/>
  <c r="P3" s="1"/>
  <c r="Z3"/>
  <c r="T3"/>
  <c r="AI3" s="1"/>
  <c r="AC2"/>
  <c r="AR2"/>
  <c r="N2"/>
  <c r="O2" s="1"/>
  <c r="P2" s="1"/>
  <c r="H101"/>
  <c r="H97"/>
  <c r="H96"/>
  <c r="R92"/>
  <c r="R88"/>
  <c r="H94"/>
  <c r="R90"/>
  <c r="H87"/>
  <c r="H83"/>
  <c r="H79"/>
  <c r="H75"/>
  <c r="O71"/>
  <c r="H69"/>
  <c r="H65"/>
  <c r="H61"/>
  <c r="H57"/>
  <c r="H53"/>
  <c r="H49"/>
  <c r="H45"/>
  <c r="H41"/>
  <c r="R34"/>
  <c r="O33"/>
  <c r="H67"/>
  <c r="H63"/>
  <c r="H59"/>
  <c r="H55"/>
  <c r="H51"/>
  <c r="H47"/>
  <c r="H43"/>
  <c r="H39"/>
  <c r="I65"/>
  <c r="I57"/>
  <c r="I49"/>
  <c r="I41"/>
  <c r="R32"/>
  <c r="O31"/>
  <c r="G28"/>
  <c r="H27"/>
  <c r="P26"/>
  <c r="G24"/>
  <c r="H23"/>
  <c r="P22"/>
  <c r="H21"/>
  <c r="P20"/>
  <c r="H19"/>
  <c r="P18"/>
  <c r="H17"/>
  <c r="H15"/>
  <c r="P14"/>
  <c r="H13"/>
  <c r="P12"/>
  <c r="H11"/>
  <c r="H10"/>
  <c r="H8"/>
  <c r="H6"/>
  <c r="H4"/>
  <c r="R3"/>
  <c r="D53" i="3"/>
  <c r="B53"/>
  <c r="B16"/>
  <c r="E985"/>
  <c r="E984"/>
  <c r="E983"/>
  <c r="E982"/>
  <c r="E981"/>
  <c r="E980"/>
  <c r="E979"/>
  <c r="E978"/>
  <c r="E986" s="1"/>
  <c r="B989" s="1"/>
  <c r="E948"/>
  <c r="E947"/>
  <c r="E946"/>
  <c r="E945"/>
  <c r="E944"/>
  <c r="E943"/>
  <c r="E942"/>
  <c r="E941"/>
  <c r="E949" s="1"/>
  <c r="B952" s="1"/>
  <c r="E911"/>
  <c r="E910"/>
  <c r="E909"/>
  <c r="E908"/>
  <c r="E907"/>
  <c r="E906"/>
  <c r="E904"/>
  <c r="E874"/>
  <c r="E873"/>
  <c r="E872"/>
  <c r="E871"/>
  <c r="E870"/>
  <c r="E869"/>
  <c r="E868"/>
  <c r="E867"/>
  <c r="E875" s="1"/>
  <c r="B878" s="1"/>
  <c r="E837"/>
  <c r="E836"/>
  <c r="E835"/>
  <c r="E834"/>
  <c r="E833"/>
  <c r="E832"/>
  <c r="E831"/>
  <c r="E830"/>
  <c r="E838" s="1"/>
  <c r="B841" s="1"/>
  <c r="E800"/>
  <c r="E799"/>
  <c r="E798"/>
  <c r="E797"/>
  <c r="E796"/>
  <c r="E795"/>
  <c r="E794"/>
  <c r="E793"/>
  <c r="E801" s="1"/>
  <c r="B804" s="1"/>
  <c r="E761"/>
  <c r="E760"/>
  <c r="E759"/>
  <c r="E758"/>
  <c r="E757"/>
  <c r="E756"/>
  <c r="E721"/>
  <c r="E720"/>
  <c r="E719"/>
  <c r="E683"/>
  <c r="E682"/>
  <c r="E648"/>
  <c r="E647"/>
  <c r="E646"/>
  <c r="E645"/>
  <c r="E609"/>
  <c r="E608"/>
  <c r="E571"/>
  <c r="E579" s="1"/>
  <c r="B582" s="1"/>
  <c r="E535"/>
  <c r="E534"/>
  <c r="E542" s="1"/>
  <c r="B545" s="1"/>
  <c r="E497"/>
  <c r="E505" s="1"/>
  <c r="B508" s="1"/>
  <c r="E461"/>
  <c r="E460"/>
  <c r="E424"/>
  <c r="E423"/>
  <c r="E387"/>
  <c r="E386"/>
  <c r="E350"/>
  <c r="E349"/>
  <c r="E312"/>
  <c r="E320" s="1"/>
  <c r="B323" s="1"/>
  <c r="E276"/>
  <c r="E275"/>
  <c r="E283" s="1"/>
  <c r="B286" s="1"/>
  <c r="E239"/>
  <c r="E238"/>
  <c r="E246" s="1"/>
  <c r="B249" s="1"/>
  <c r="E202"/>
  <c r="E201"/>
  <c r="E209" s="1"/>
  <c r="B212" s="1"/>
  <c r="E164"/>
  <c r="E172" s="1"/>
  <c r="B175" s="1"/>
  <c r="E128"/>
  <c r="E127"/>
  <c r="E90"/>
  <c r="E98" s="1"/>
  <c r="B101" s="1"/>
  <c r="E53"/>
  <c r="E61" s="1"/>
  <c r="B64" s="1"/>
  <c r="E16"/>
  <c r="E24" s="1"/>
  <c r="B27" s="1"/>
  <c r="CJ58" i="7" l="1"/>
  <c r="CE58" s="1"/>
  <c r="BX58" s="1"/>
  <c r="BP58" s="1"/>
  <c r="BH58" s="1"/>
  <c r="AX58" s="1"/>
  <c r="AF58"/>
  <c r="V96"/>
  <c r="R21"/>
  <c r="I16"/>
  <c r="AS16" s="1"/>
  <c r="O16"/>
  <c r="R85"/>
  <c r="V94"/>
  <c r="K6"/>
  <c r="R14"/>
  <c r="V36"/>
  <c r="U58"/>
  <c r="U60"/>
  <c r="V60" s="1"/>
  <c r="L64"/>
  <c r="U66"/>
  <c r="U68"/>
  <c r="V68" s="1"/>
  <c r="R89"/>
  <c r="R93"/>
  <c r="R13"/>
  <c r="R17"/>
  <c r="R29"/>
  <c r="R26"/>
  <c r="CR26" s="1"/>
  <c r="CN26" s="1"/>
  <c r="AH25"/>
  <c r="Q25"/>
  <c r="G25"/>
  <c r="R25"/>
  <c r="U19"/>
  <c r="U17"/>
  <c r="U15"/>
  <c r="CJ50"/>
  <c r="CE50" s="1"/>
  <c r="BX50" s="1"/>
  <c r="BP50" s="1"/>
  <c r="BH50" s="1"/>
  <c r="AX50" s="1"/>
  <c r="AF50"/>
  <c r="CJ38"/>
  <c r="CE38" s="1"/>
  <c r="BX38" s="1"/>
  <c r="BP38" s="1"/>
  <c r="BH38" s="1"/>
  <c r="AX38" s="1"/>
  <c r="AF38"/>
  <c r="CJ66"/>
  <c r="CE66" s="1"/>
  <c r="BX66" s="1"/>
  <c r="BP66" s="1"/>
  <c r="BH66" s="1"/>
  <c r="AX66" s="1"/>
  <c r="AF66"/>
  <c r="CJ82"/>
  <c r="CE82" s="1"/>
  <c r="BX82" s="1"/>
  <c r="BP82" s="1"/>
  <c r="BH82" s="1"/>
  <c r="AX82" s="1"/>
  <c r="AF82"/>
  <c r="AF100"/>
  <c r="CJ100"/>
  <c r="CE100" s="1"/>
  <c r="BX100" s="1"/>
  <c r="BP100" s="1"/>
  <c r="BH100" s="1"/>
  <c r="AX100" s="1"/>
  <c r="BO99"/>
  <c r="BG99" s="1"/>
  <c r="AU99" s="1"/>
  <c r="AB99" s="1"/>
  <c r="BW99"/>
  <c r="V19"/>
  <c r="V27"/>
  <c r="K33"/>
  <c r="S33"/>
  <c r="L41"/>
  <c r="L49"/>
  <c r="L57"/>
  <c r="L65"/>
  <c r="L79"/>
  <c r="L87"/>
  <c r="R77"/>
  <c r="L94"/>
  <c r="R18"/>
  <c r="BO24"/>
  <c r="BG24" s="1"/>
  <c r="AU24" s="1"/>
  <c r="AB24" s="1"/>
  <c r="R39"/>
  <c r="R43"/>
  <c r="R47"/>
  <c r="R51"/>
  <c r="R55"/>
  <c r="R59"/>
  <c r="R63"/>
  <c r="R67"/>
  <c r="R41"/>
  <c r="R45"/>
  <c r="R49"/>
  <c r="R53"/>
  <c r="R57"/>
  <c r="R61"/>
  <c r="R65"/>
  <c r="R69"/>
  <c r="R75"/>
  <c r="R79"/>
  <c r="R83"/>
  <c r="R87"/>
  <c r="L36"/>
  <c r="V44"/>
  <c r="V52"/>
  <c r="L60"/>
  <c r="U62"/>
  <c r="L68"/>
  <c r="U70"/>
  <c r="U86"/>
  <c r="V23"/>
  <c r="V29"/>
  <c r="V100"/>
  <c r="V31"/>
  <c r="S35"/>
  <c r="V40"/>
  <c r="V48"/>
  <c r="V56"/>
  <c r="U90"/>
  <c r="V90" s="1"/>
  <c r="U92"/>
  <c r="V92" s="1"/>
  <c r="L96"/>
  <c r="V4"/>
  <c r="I2"/>
  <c r="L3"/>
  <c r="L4"/>
  <c r="V8"/>
  <c r="L7"/>
  <c r="S10"/>
  <c r="U13"/>
  <c r="U11"/>
  <c r="U10"/>
  <c r="L10"/>
  <c r="L6"/>
  <c r="V6"/>
  <c r="CR3"/>
  <c r="CN3" s="1"/>
  <c r="S3"/>
  <c r="CF3" s="1"/>
  <c r="AQ10"/>
  <c r="W10"/>
  <c r="AN10"/>
  <c r="X10"/>
  <c r="M10"/>
  <c r="BW14"/>
  <c r="BO14"/>
  <c r="BG14" s="1"/>
  <c r="AU14" s="1"/>
  <c r="AB14" s="1"/>
  <c r="BW18"/>
  <c r="BO18"/>
  <c r="BG18" s="1"/>
  <c r="AU18" s="1"/>
  <c r="AB18" s="1"/>
  <c r="BW22"/>
  <c r="BO22"/>
  <c r="BG22" s="1"/>
  <c r="AU22" s="1"/>
  <c r="AB22" s="1"/>
  <c r="BW26"/>
  <c r="BO26"/>
  <c r="BG26" s="1"/>
  <c r="AU26" s="1"/>
  <c r="AB26" s="1"/>
  <c r="CQ31"/>
  <c r="CM31" s="1"/>
  <c r="CI31" s="1"/>
  <c r="CD31" s="1"/>
  <c r="BV31" s="1"/>
  <c r="BN31" s="1"/>
  <c r="BF31" s="1"/>
  <c r="AT31" s="1"/>
  <c r="P31"/>
  <c r="BW31" s="1"/>
  <c r="AQ39"/>
  <c r="W39"/>
  <c r="M39"/>
  <c r="AN39"/>
  <c r="AQ47"/>
  <c r="W47"/>
  <c r="X47" s="1"/>
  <c r="M47"/>
  <c r="AN47"/>
  <c r="AQ63"/>
  <c r="W63"/>
  <c r="M63"/>
  <c r="AN63"/>
  <c r="AQ41"/>
  <c r="W41"/>
  <c r="X41" s="1"/>
  <c r="M41"/>
  <c r="AN41"/>
  <c r="AQ57"/>
  <c r="W57"/>
  <c r="M57"/>
  <c r="AN57"/>
  <c r="CQ71"/>
  <c r="CM71" s="1"/>
  <c r="P71"/>
  <c r="BO71" s="1"/>
  <c r="BG71" s="1"/>
  <c r="AU71" s="1"/>
  <c r="AB71" s="1"/>
  <c r="AQ87"/>
  <c r="W87"/>
  <c r="X87" s="1"/>
  <c r="M87"/>
  <c r="AN87"/>
  <c r="AQ97"/>
  <c r="W97"/>
  <c r="M97"/>
  <c r="AN97"/>
  <c r="BA3"/>
  <c r="CT3"/>
  <c r="CP3"/>
  <c r="AO3" s="1"/>
  <c r="X3"/>
  <c r="BU3" s="1"/>
  <c r="BM3" s="1"/>
  <c r="BE3" s="1"/>
  <c r="AP3" s="1"/>
  <c r="BA4"/>
  <c r="CT7"/>
  <c r="CP7"/>
  <c r="AO7" s="1"/>
  <c r="X7"/>
  <c r="BU7" s="1"/>
  <c r="BM7" s="1"/>
  <c r="BE7" s="1"/>
  <c r="AP7" s="1"/>
  <c r="CS10"/>
  <c r="CO10" s="1"/>
  <c r="CQ13"/>
  <c r="CM13" s="1"/>
  <c r="P13"/>
  <c r="BO13" s="1"/>
  <c r="BG13" s="1"/>
  <c r="AU13" s="1"/>
  <c r="AB13" s="1"/>
  <c r="CQ17"/>
  <c r="CM17" s="1"/>
  <c r="P17"/>
  <c r="BO17" s="1"/>
  <c r="BG17" s="1"/>
  <c r="AU17" s="1"/>
  <c r="AB17" s="1"/>
  <c r="CJ44"/>
  <c r="CE44" s="1"/>
  <c r="BX44" s="1"/>
  <c r="BP44" s="1"/>
  <c r="BH44" s="1"/>
  <c r="AX44" s="1"/>
  <c r="AF44"/>
  <c r="CJ56"/>
  <c r="CE56" s="1"/>
  <c r="BX56" s="1"/>
  <c r="BP56" s="1"/>
  <c r="BH56" s="1"/>
  <c r="AX56" s="1"/>
  <c r="AF56"/>
  <c r="CJ60"/>
  <c r="CE60" s="1"/>
  <c r="BX60" s="1"/>
  <c r="BP60" s="1"/>
  <c r="BH60" s="1"/>
  <c r="AX60" s="1"/>
  <c r="AF60"/>
  <c r="CJ76"/>
  <c r="CE76" s="1"/>
  <c r="BX76" s="1"/>
  <c r="BP76" s="1"/>
  <c r="BH76" s="1"/>
  <c r="AX76" s="1"/>
  <c r="AF76"/>
  <c r="CA97"/>
  <c r="V97"/>
  <c r="BS97" s="1"/>
  <c r="AN6"/>
  <c r="AQ6"/>
  <c r="W6"/>
  <c r="M6"/>
  <c r="BO12"/>
  <c r="BG12" s="1"/>
  <c r="AU12" s="1"/>
  <c r="AB12" s="1"/>
  <c r="BW12"/>
  <c r="BO20"/>
  <c r="BG20" s="1"/>
  <c r="AU20" s="1"/>
  <c r="AB20" s="1"/>
  <c r="BW20"/>
  <c r="T24"/>
  <c r="L24" s="1"/>
  <c r="H24"/>
  <c r="T28"/>
  <c r="H28"/>
  <c r="AS41"/>
  <c r="CQ41"/>
  <c r="CM41" s="1"/>
  <c r="AA41" s="1"/>
  <c r="AS57"/>
  <c r="CQ57"/>
  <c r="CM57" s="1"/>
  <c r="AA57" s="1"/>
  <c r="AQ55"/>
  <c r="W55"/>
  <c r="M55"/>
  <c r="AN55"/>
  <c r="CQ33"/>
  <c r="CM33" s="1"/>
  <c r="P33"/>
  <c r="BO33" s="1"/>
  <c r="BG33" s="1"/>
  <c r="AU33" s="1"/>
  <c r="AB33" s="1"/>
  <c r="AQ49"/>
  <c r="W49"/>
  <c r="X49" s="1"/>
  <c r="M49"/>
  <c r="AN49"/>
  <c r="AQ65"/>
  <c r="W65"/>
  <c r="M65"/>
  <c r="AN65"/>
  <c r="AQ79"/>
  <c r="W79"/>
  <c r="X79" s="1"/>
  <c r="M79"/>
  <c r="AN79"/>
  <c r="AN94"/>
  <c r="M94"/>
  <c r="AQ94"/>
  <c r="W94"/>
  <c r="X94" s="1"/>
  <c r="CR92"/>
  <c r="CN92" s="1"/>
  <c r="S92"/>
  <c r="BY92" s="1"/>
  <c r="BQ92" s="1"/>
  <c r="BI92" s="1"/>
  <c r="AY92" s="1"/>
  <c r="AG92" s="1"/>
  <c r="AS2"/>
  <c r="CQ2"/>
  <c r="CM2" s="1"/>
  <c r="BW2"/>
  <c r="BO2"/>
  <c r="BG2" s="1"/>
  <c r="AU2" s="1"/>
  <c r="AB2" s="1"/>
  <c r="BA8"/>
  <c r="AV31"/>
  <c r="AD31"/>
  <c r="AE31"/>
  <c r="R31"/>
  <c r="K31"/>
  <c r="CQ32"/>
  <c r="CM32" s="1"/>
  <c r="P32"/>
  <c r="BO32" s="1"/>
  <c r="BG32" s="1"/>
  <c r="AU32" s="1"/>
  <c r="AB32" s="1"/>
  <c r="CQ11"/>
  <c r="CM11" s="1"/>
  <c r="CI11" s="1"/>
  <c r="CD11" s="1"/>
  <c r="BV11" s="1"/>
  <c r="BN11" s="1"/>
  <c r="BF11" s="1"/>
  <c r="AT11" s="1"/>
  <c r="P11"/>
  <c r="BW11" s="1"/>
  <c r="CQ15"/>
  <c r="CM15" s="1"/>
  <c r="P15"/>
  <c r="BO15" s="1"/>
  <c r="BG15" s="1"/>
  <c r="AU15" s="1"/>
  <c r="AB15" s="1"/>
  <c r="V43"/>
  <c r="BS43" s="1"/>
  <c r="V51"/>
  <c r="BS51" s="1"/>
  <c r="V59"/>
  <c r="BS59" s="1"/>
  <c r="V67"/>
  <c r="BS67" s="1"/>
  <c r="AF36"/>
  <c r="CJ36"/>
  <c r="CE36" s="1"/>
  <c r="BX36" s="1"/>
  <c r="BP36" s="1"/>
  <c r="BH36" s="1"/>
  <c r="AX36" s="1"/>
  <c r="CI99"/>
  <c r="CD99" s="1"/>
  <c r="BV99" s="1"/>
  <c r="BN99" s="1"/>
  <c r="BF99" s="1"/>
  <c r="AT99" s="1"/>
  <c r="AA99"/>
  <c r="CT5"/>
  <c r="CP5" s="1"/>
  <c r="CL5" s="1"/>
  <c r="CH5" s="1"/>
  <c r="CB5" s="1"/>
  <c r="BT5" s="1"/>
  <c r="BL5" s="1"/>
  <c r="BD5" s="1"/>
  <c r="X5"/>
  <c r="BU5" s="1"/>
  <c r="BM5" s="1"/>
  <c r="BE5" s="1"/>
  <c r="AP5" s="1"/>
  <c r="BA6"/>
  <c r="CT9"/>
  <c r="CP9"/>
  <c r="AO9" s="1"/>
  <c r="X9"/>
  <c r="BU9" s="1"/>
  <c r="BM9" s="1"/>
  <c r="BE9" s="1"/>
  <c r="AP9" s="1"/>
  <c r="BA10"/>
  <c r="AZ32"/>
  <c r="AJ32"/>
  <c r="V32"/>
  <c r="BS32" s="1"/>
  <c r="L32"/>
  <c r="AZ11"/>
  <c r="AJ11"/>
  <c r="V11"/>
  <c r="L11"/>
  <c r="AZ13"/>
  <c r="AI13" s="1"/>
  <c r="V13"/>
  <c r="CA13" s="1"/>
  <c r="L13"/>
  <c r="AZ15"/>
  <c r="AI15" s="1"/>
  <c r="V15"/>
  <c r="CA15" s="1"/>
  <c r="L15"/>
  <c r="AZ17"/>
  <c r="AJ17"/>
  <c r="V17"/>
  <c r="BS17" s="1"/>
  <c r="L17"/>
  <c r="V47"/>
  <c r="BS47" s="1"/>
  <c r="V55"/>
  <c r="BS55" s="1"/>
  <c r="V63"/>
  <c r="BS63" s="1"/>
  <c r="CJ40"/>
  <c r="CE40" s="1"/>
  <c r="BX40" s="1"/>
  <c r="BP40" s="1"/>
  <c r="BH40" s="1"/>
  <c r="AX40" s="1"/>
  <c r="AF40"/>
  <c r="CJ48"/>
  <c r="CE48" s="1"/>
  <c r="BX48" s="1"/>
  <c r="BP48" s="1"/>
  <c r="BH48" s="1"/>
  <c r="AX48" s="1"/>
  <c r="AF48"/>
  <c r="CJ52"/>
  <c r="CE52" s="1"/>
  <c r="BX52" s="1"/>
  <c r="BP52" s="1"/>
  <c r="BH52" s="1"/>
  <c r="AX52" s="1"/>
  <c r="AF52"/>
  <c r="CJ64"/>
  <c r="CE64" s="1"/>
  <c r="BX64" s="1"/>
  <c r="BP64" s="1"/>
  <c r="BH64" s="1"/>
  <c r="AX64" s="1"/>
  <c r="AF64"/>
  <c r="CJ68"/>
  <c r="CE68" s="1"/>
  <c r="BX68" s="1"/>
  <c r="BP68" s="1"/>
  <c r="BH68" s="1"/>
  <c r="AX68" s="1"/>
  <c r="AF68"/>
  <c r="CJ72"/>
  <c r="CE72" s="1"/>
  <c r="BX72" s="1"/>
  <c r="BP72" s="1"/>
  <c r="BH72" s="1"/>
  <c r="AX72" s="1"/>
  <c r="AF72"/>
  <c r="CJ80"/>
  <c r="CE80" s="1"/>
  <c r="BX80" s="1"/>
  <c r="BP80" s="1"/>
  <c r="BH80" s="1"/>
  <c r="AX80" s="1"/>
  <c r="AF80"/>
  <c r="CJ84"/>
  <c r="CE84" s="1"/>
  <c r="BX84" s="1"/>
  <c r="BP84" s="1"/>
  <c r="BH84" s="1"/>
  <c r="AX84" s="1"/>
  <c r="AF84"/>
  <c r="AQ73"/>
  <c r="W73"/>
  <c r="X73" s="1"/>
  <c r="M73"/>
  <c r="AN73"/>
  <c r="AQ81"/>
  <c r="W81"/>
  <c r="X81" s="1"/>
  <c r="M81"/>
  <c r="AN81"/>
  <c r="AA26"/>
  <c r="CI26"/>
  <c r="CD26" s="1"/>
  <c r="BV26" s="1"/>
  <c r="BN26" s="1"/>
  <c r="BF26" s="1"/>
  <c r="AT26" s="1"/>
  <c r="V71"/>
  <c r="BS71" s="1"/>
  <c r="CJ98"/>
  <c r="CE98" s="1"/>
  <c r="BX98" s="1"/>
  <c r="BP98" s="1"/>
  <c r="BH98" s="1"/>
  <c r="AX98" s="1"/>
  <c r="AF98"/>
  <c r="AA87"/>
  <c r="CI87"/>
  <c r="CD87" s="1"/>
  <c r="BV87" s="1"/>
  <c r="BN87" s="1"/>
  <c r="BF87" s="1"/>
  <c r="AT87" s="1"/>
  <c r="AF11"/>
  <c r="AF15"/>
  <c r="CA19"/>
  <c r="BS19" s="1"/>
  <c r="CQ19"/>
  <c r="CM19" s="1"/>
  <c r="AZ21"/>
  <c r="AI21" s="1"/>
  <c r="CA23"/>
  <c r="BS23"/>
  <c r="CQ23"/>
  <c r="CM23" s="1"/>
  <c r="CA27"/>
  <c r="BS27"/>
  <c r="CA29"/>
  <c r="BS29"/>
  <c r="CQ29"/>
  <c r="CM29" s="1"/>
  <c r="CI29" s="1"/>
  <c r="CD29" s="1"/>
  <c r="BV29" s="1"/>
  <c r="BN29" s="1"/>
  <c r="BF29" s="1"/>
  <c r="AT29" s="1"/>
  <c r="AZ39"/>
  <c r="AJ39"/>
  <c r="AW33"/>
  <c r="CR33"/>
  <c r="CN33" s="1"/>
  <c r="CF33"/>
  <c r="BY33"/>
  <c r="BQ33" s="1"/>
  <c r="BI33" s="1"/>
  <c r="AY33" s="1"/>
  <c r="AG33" s="1"/>
  <c r="AS43"/>
  <c r="AS59"/>
  <c r="CS41"/>
  <c r="CO41" s="1"/>
  <c r="CS45"/>
  <c r="CO45" s="1"/>
  <c r="CS49"/>
  <c r="CO49" s="1"/>
  <c r="CS53"/>
  <c r="CO53" s="1"/>
  <c r="CS57"/>
  <c r="CO57"/>
  <c r="AK57" s="1"/>
  <c r="CS61"/>
  <c r="CO61" s="1"/>
  <c r="CS65"/>
  <c r="CO65" s="1"/>
  <c r="BA33"/>
  <c r="CS75"/>
  <c r="CO75" s="1"/>
  <c r="CS79"/>
  <c r="CO79" s="1"/>
  <c r="BA87"/>
  <c r="AE99"/>
  <c r="AV99"/>
  <c r="AD99"/>
  <c r="AW77"/>
  <c r="AE81"/>
  <c r="AV81"/>
  <c r="AD81"/>
  <c r="CR85"/>
  <c r="CN85" s="1"/>
  <c r="AW85"/>
  <c r="AW92"/>
  <c r="AZ101"/>
  <c r="AJ101"/>
  <c r="AN4"/>
  <c r="AQ4"/>
  <c r="W4"/>
  <c r="M4"/>
  <c r="AN8"/>
  <c r="AQ8"/>
  <c r="W8"/>
  <c r="M8"/>
  <c r="AN11"/>
  <c r="AQ11"/>
  <c r="W11"/>
  <c r="M11"/>
  <c r="AN13"/>
  <c r="AQ13"/>
  <c r="W13"/>
  <c r="M13"/>
  <c r="AN15"/>
  <c r="AQ15"/>
  <c r="W15"/>
  <c r="M15"/>
  <c r="AN17"/>
  <c r="AQ17"/>
  <c r="W17"/>
  <c r="M17"/>
  <c r="AN19"/>
  <c r="AQ19"/>
  <c r="W19"/>
  <c r="M19"/>
  <c r="AN21"/>
  <c r="AQ21"/>
  <c r="W21"/>
  <c r="M21"/>
  <c r="AN23"/>
  <c r="AQ23"/>
  <c r="W23"/>
  <c r="M23"/>
  <c r="AN27"/>
  <c r="AQ27"/>
  <c r="W27"/>
  <c r="M27"/>
  <c r="CR32"/>
  <c r="CN32" s="1"/>
  <c r="S32"/>
  <c r="BY32" s="1"/>
  <c r="BQ32" s="1"/>
  <c r="BI32" s="1"/>
  <c r="AY32" s="1"/>
  <c r="AG32" s="1"/>
  <c r="BG49"/>
  <c r="AU49" s="1"/>
  <c r="AB49" s="1"/>
  <c r="AS49"/>
  <c r="BG65"/>
  <c r="AU65" s="1"/>
  <c r="AB65" s="1"/>
  <c r="AS65"/>
  <c r="AQ43"/>
  <c r="W43"/>
  <c r="X43" s="1"/>
  <c r="M43"/>
  <c r="AN43"/>
  <c r="AQ51"/>
  <c r="W51"/>
  <c r="X51" s="1"/>
  <c r="M51"/>
  <c r="AN51"/>
  <c r="AQ59"/>
  <c r="W59"/>
  <c r="X59" s="1"/>
  <c r="M59"/>
  <c r="AN59"/>
  <c r="AQ67"/>
  <c r="W67"/>
  <c r="X67" s="1"/>
  <c r="M67"/>
  <c r="AN67"/>
  <c r="CR34"/>
  <c r="CN34" s="1"/>
  <c r="AQ45"/>
  <c r="W45"/>
  <c r="X45" s="1"/>
  <c r="M45"/>
  <c r="AN45"/>
  <c r="AQ53"/>
  <c r="W53"/>
  <c r="X53" s="1"/>
  <c r="M53"/>
  <c r="AN53"/>
  <c r="AQ61"/>
  <c r="W61"/>
  <c r="X61" s="1"/>
  <c r="M61"/>
  <c r="AN61"/>
  <c r="AQ69"/>
  <c r="W69"/>
  <c r="X69" s="1"/>
  <c r="M69"/>
  <c r="AN69"/>
  <c r="AQ75"/>
  <c r="W75"/>
  <c r="X75" s="1"/>
  <c r="M75"/>
  <c r="AN75"/>
  <c r="AQ83"/>
  <c r="W83"/>
  <c r="X83" s="1"/>
  <c r="M83"/>
  <c r="AN83"/>
  <c r="CR90"/>
  <c r="CN90" s="1"/>
  <c r="S90"/>
  <c r="CF90" s="1"/>
  <c r="CR88"/>
  <c r="CN88" s="1"/>
  <c r="S88"/>
  <c r="CF88" s="1"/>
  <c r="AN96"/>
  <c r="M96"/>
  <c r="AQ96"/>
  <c r="W96"/>
  <c r="X96" s="1"/>
  <c r="AQ101"/>
  <c r="W101"/>
  <c r="X101" s="1"/>
  <c r="M101"/>
  <c r="AN101"/>
  <c r="Y2"/>
  <c r="Z2"/>
  <c r="AZ3"/>
  <c r="AJ3"/>
  <c r="CQ3"/>
  <c r="CM3" s="1"/>
  <c r="CI3" s="1"/>
  <c r="CD3" s="1"/>
  <c r="BV3" s="1"/>
  <c r="BN3" s="1"/>
  <c r="BF3" s="1"/>
  <c r="AT3" s="1"/>
  <c r="BW3"/>
  <c r="BO3"/>
  <c r="BG3" s="1"/>
  <c r="AU3" s="1"/>
  <c r="AB3" s="1"/>
  <c r="CL3"/>
  <c r="CH3" s="1"/>
  <c r="CB3" s="1"/>
  <c r="BT3" s="1"/>
  <c r="BL3" s="1"/>
  <c r="BD3" s="1"/>
  <c r="CS4"/>
  <c r="CO4"/>
  <c r="CK4" s="1"/>
  <c r="CG4" s="1"/>
  <c r="BZ4" s="1"/>
  <c r="BR4" s="1"/>
  <c r="BJ4" s="1"/>
  <c r="BB4" s="1"/>
  <c r="CA4"/>
  <c r="BS4"/>
  <c r="BK4" s="1"/>
  <c r="BC4" s="1"/>
  <c r="AL4" s="1"/>
  <c r="AZ4"/>
  <c r="AI4" s="1"/>
  <c r="AJ4"/>
  <c r="CS6"/>
  <c r="CO6"/>
  <c r="CK6" s="1"/>
  <c r="CG6" s="1"/>
  <c r="BZ6" s="1"/>
  <c r="BR6" s="1"/>
  <c r="BJ6" s="1"/>
  <c r="BB6" s="1"/>
  <c r="CA6"/>
  <c r="BS6"/>
  <c r="BK6" s="1"/>
  <c r="BC6" s="1"/>
  <c r="AL6" s="1"/>
  <c r="AZ6"/>
  <c r="AJ6"/>
  <c r="CL7"/>
  <c r="CH7" s="1"/>
  <c r="CB7" s="1"/>
  <c r="BT7" s="1"/>
  <c r="BL7" s="1"/>
  <c r="BD7" s="1"/>
  <c r="CS8"/>
  <c r="CO8" s="1"/>
  <c r="CK8" s="1"/>
  <c r="CG8" s="1"/>
  <c r="BZ8" s="1"/>
  <c r="BR8" s="1"/>
  <c r="BJ8" s="1"/>
  <c r="BB8" s="1"/>
  <c r="CA8"/>
  <c r="BS8"/>
  <c r="BK8" s="1"/>
  <c r="BC8" s="1"/>
  <c r="AL8" s="1"/>
  <c r="AZ8"/>
  <c r="AI8" s="1"/>
  <c r="AJ8"/>
  <c r="CL9"/>
  <c r="CH9" s="1"/>
  <c r="CB9" s="1"/>
  <c r="BT9" s="1"/>
  <c r="BL9" s="1"/>
  <c r="BD9" s="1"/>
  <c r="AZ10"/>
  <c r="AJ10"/>
  <c r="AV33"/>
  <c r="AD33"/>
  <c r="AE33"/>
  <c r="AZ34"/>
  <c r="AJ34"/>
  <c r="CQ34"/>
  <c r="CM34" s="1"/>
  <c r="BG51"/>
  <c r="AU51" s="1"/>
  <c r="AB51" s="1"/>
  <c r="AS51"/>
  <c r="BG67"/>
  <c r="AU67" s="1"/>
  <c r="AB67" s="1"/>
  <c r="AS67"/>
  <c r="AZ41"/>
  <c r="AJ41"/>
  <c r="AZ45"/>
  <c r="AJ45"/>
  <c r="AZ49"/>
  <c r="AJ49"/>
  <c r="AZ53"/>
  <c r="AJ53"/>
  <c r="AZ57"/>
  <c r="AJ57"/>
  <c r="AZ61"/>
  <c r="AJ61"/>
  <c r="AZ65"/>
  <c r="AJ65"/>
  <c r="AZ69"/>
  <c r="AJ69"/>
  <c r="CS33"/>
  <c r="CO33"/>
  <c r="CK33" s="1"/>
  <c r="CG33" s="1"/>
  <c r="BZ33" s="1"/>
  <c r="BR33" s="1"/>
  <c r="BJ33" s="1"/>
  <c r="BB33" s="1"/>
  <c r="CA33"/>
  <c r="BS33"/>
  <c r="BK33" s="1"/>
  <c r="BC33" s="1"/>
  <c r="AL33" s="1"/>
  <c r="AZ33"/>
  <c r="AJ33"/>
  <c r="CT34"/>
  <c r="CP34" s="1"/>
  <c r="CC34"/>
  <c r="BU34"/>
  <c r="BM34" s="1"/>
  <c r="BE34" s="1"/>
  <c r="AP34" s="1"/>
  <c r="AZ75"/>
  <c r="AJ75"/>
  <c r="AZ79"/>
  <c r="AJ79"/>
  <c r="AZ83"/>
  <c r="AJ83"/>
  <c r="AZ87"/>
  <c r="AJ87"/>
  <c r="AE77"/>
  <c r="AV77"/>
  <c r="AD77"/>
  <c r="AE85"/>
  <c r="AV85"/>
  <c r="AD85"/>
  <c r="BG97"/>
  <c r="AU97" s="1"/>
  <c r="AB97" s="1"/>
  <c r="AS97"/>
  <c r="CQ90"/>
  <c r="CM90" s="1"/>
  <c r="CI90" s="1"/>
  <c r="CD90" s="1"/>
  <c r="BV90" s="1"/>
  <c r="BN90" s="1"/>
  <c r="BF90" s="1"/>
  <c r="AT90" s="1"/>
  <c r="CS94"/>
  <c r="CO94" s="1"/>
  <c r="CA94"/>
  <c r="BS94"/>
  <c r="AZ94"/>
  <c r="AJ94"/>
  <c r="CQ96"/>
  <c r="CM96" s="1"/>
  <c r="CI96" s="1"/>
  <c r="CD96" s="1"/>
  <c r="BV96" s="1"/>
  <c r="BN96" s="1"/>
  <c r="BF96" s="1"/>
  <c r="AT96" s="1"/>
  <c r="CQ98"/>
  <c r="CM98" s="1"/>
  <c r="BW98"/>
  <c r="BO98"/>
  <c r="BG98" s="1"/>
  <c r="AU98" s="1"/>
  <c r="AB98" s="1"/>
  <c r="AN100"/>
  <c r="AQ100"/>
  <c r="W100"/>
  <c r="M100"/>
  <c r="CQ10"/>
  <c r="CM10" s="1"/>
  <c r="AS4"/>
  <c r="AW5"/>
  <c r="AS6"/>
  <c r="AW7"/>
  <c r="AS8"/>
  <c r="AW9"/>
  <c r="AS10"/>
  <c r="T12"/>
  <c r="AI12" s="1"/>
  <c r="H12"/>
  <c r="T14"/>
  <c r="AI14" s="1"/>
  <c r="H14"/>
  <c r="T16"/>
  <c r="H16"/>
  <c r="T18"/>
  <c r="H18"/>
  <c r="T20"/>
  <c r="AI20" s="1"/>
  <c r="H20"/>
  <c r="T22"/>
  <c r="H22"/>
  <c r="CR30"/>
  <c r="CN30" s="1"/>
  <c r="S30"/>
  <c r="CF30" s="1"/>
  <c r="AS45"/>
  <c r="AS61"/>
  <c r="CQ39"/>
  <c r="CM39" s="1"/>
  <c r="BW39"/>
  <c r="BO39"/>
  <c r="CQ55"/>
  <c r="CM55" s="1"/>
  <c r="BW55"/>
  <c r="BO55"/>
  <c r="AN36"/>
  <c r="AQ36"/>
  <c r="W36"/>
  <c r="M36"/>
  <c r="CQ53"/>
  <c r="CM53" s="1"/>
  <c r="BW53"/>
  <c r="BO53"/>
  <c r="CQ69"/>
  <c r="CM69" s="1"/>
  <c r="BW69"/>
  <c r="BO69"/>
  <c r="CQ75"/>
  <c r="CM75" s="1"/>
  <c r="BW75"/>
  <c r="BO75"/>
  <c r="BG75" s="1"/>
  <c r="AU75" s="1"/>
  <c r="AB75" s="1"/>
  <c r="AN90"/>
  <c r="M90"/>
  <c r="AQ90"/>
  <c r="W90"/>
  <c r="X90" s="1"/>
  <c r="T99"/>
  <c r="U99" s="1"/>
  <c r="V99" s="1"/>
  <c r="T77"/>
  <c r="U77" s="1"/>
  <c r="V77" s="1"/>
  <c r="T85"/>
  <c r="U85" s="1"/>
  <c r="V85" s="1"/>
  <c r="CR96"/>
  <c r="CN96" s="1"/>
  <c r="CQ91"/>
  <c r="CM91" s="1"/>
  <c r="CI91" s="1"/>
  <c r="CD91" s="1"/>
  <c r="BV91" s="1"/>
  <c r="BN91" s="1"/>
  <c r="BF91" s="1"/>
  <c r="AT91" s="1"/>
  <c r="CQ95"/>
  <c r="CM95" s="1"/>
  <c r="CQ101"/>
  <c r="CM101"/>
  <c r="AA101" s="1"/>
  <c r="BW101"/>
  <c r="BO101"/>
  <c r="AS94"/>
  <c r="AS100"/>
  <c r="AV6"/>
  <c r="AD6"/>
  <c r="AE6"/>
  <c r="AZ7"/>
  <c r="CQ7"/>
  <c r="CM7" s="1"/>
  <c r="CI7" s="1"/>
  <c r="CD7" s="1"/>
  <c r="BV7" s="1"/>
  <c r="BN7" s="1"/>
  <c r="BF7" s="1"/>
  <c r="AT7" s="1"/>
  <c r="P7"/>
  <c r="BO7" s="1"/>
  <c r="BG7" s="1"/>
  <c r="AU7" s="1"/>
  <c r="AB7" s="1"/>
  <c r="CR10"/>
  <c r="CN10" s="1"/>
  <c r="CF10"/>
  <c r="BY10" s="1"/>
  <c r="BQ10" s="1"/>
  <c r="BI10" s="1"/>
  <c r="AY10" s="1"/>
  <c r="AG10" s="1"/>
  <c r="AE10"/>
  <c r="AV10"/>
  <c r="AD10"/>
  <c r="AE2"/>
  <c r="AV2"/>
  <c r="AD2"/>
  <c r="AZ30"/>
  <c r="AJ30"/>
  <c r="CQ30"/>
  <c r="CM30" s="1"/>
  <c r="BW30"/>
  <c r="P30"/>
  <c r="BO30" s="1"/>
  <c r="BG30" s="1"/>
  <c r="AU30" s="1"/>
  <c r="AB30" s="1"/>
  <c r="AE14"/>
  <c r="AV14"/>
  <c r="AD14"/>
  <c r="AE18"/>
  <c r="AV18"/>
  <c r="AD18"/>
  <c r="AV22"/>
  <c r="AD22"/>
  <c r="AE26"/>
  <c r="AV26"/>
  <c r="AD26"/>
  <c r="CC30"/>
  <c r="BU30"/>
  <c r="CT30"/>
  <c r="CP30" s="1"/>
  <c r="CT32"/>
  <c r="CP32" s="1"/>
  <c r="CC32"/>
  <c r="BU32"/>
  <c r="BY37"/>
  <c r="CR37"/>
  <c r="CN37" s="1"/>
  <c r="CF37"/>
  <c r="T37"/>
  <c r="U37" s="1"/>
  <c r="H37"/>
  <c r="AE37"/>
  <c r="AV37"/>
  <c r="AD37"/>
  <c r="AE39"/>
  <c r="AV39"/>
  <c r="AD39"/>
  <c r="AE43"/>
  <c r="AV43"/>
  <c r="AD43"/>
  <c r="AE47"/>
  <c r="AV47"/>
  <c r="AD47"/>
  <c r="AE51"/>
  <c r="AV51"/>
  <c r="AD51"/>
  <c r="AE55"/>
  <c r="AV55"/>
  <c r="AD55"/>
  <c r="AE59"/>
  <c r="AV59"/>
  <c r="AD59"/>
  <c r="AE63"/>
  <c r="AV63"/>
  <c r="AD63"/>
  <c r="AE67"/>
  <c r="AV67"/>
  <c r="AD67"/>
  <c r="AS47"/>
  <c r="AS63"/>
  <c r="AE41"/>
  <c r="AV41"/>
  <c r="AD41"/>
  <c r="AE45"/>
  <c r="AV45"/>
  <c r="AD45"/>
  <c r="AE49"/>
  <c r="AV49"/>
  <c r="AD49"/>
  <c r="AE53"/>
  <c r="AV53"/>
  <c r="AD53"/>
  <c r="AE57"/>
  <c r="AV57"/>
  <c r="AD57"/>
  <c r="AE61"/>
  <c r="AV61"/>
  <c r="AD61"/>
  <c r="AE65"/>
  <c r="AV65"/>
  <c r="AD65"/>
  <c r="AE69"/>
  <c r="AV69"/>
  <c r="AD69"/>
  <c r="AE75"/>
  <c r="AV75"/>
  <c r="AD75"/>
  <c r="AE79"/>
  <c r="AV79"/>
  <c r="AD79"/>
  <c r="AE83"/>
  <c r="AV83"/>
  <c r="AD83"/>
  <c r="AE87"/>
  <c r="AV87"/>
  <c r="AD87"/>
  <c r="CA36"/>
  <c r="BS36"/>
  <c r="CS36"/>
  <c r="CO36" s="1"/>
  <c r="AZ36"/>
  <c r="AJ36"/>
  <c r="CI77"/>
  <c r="CD77" s="1"/>
  <c r="BV77" s="1"/>
  <c r="BN77" s="1"/>
  <c r="BF77" s="1"/>
  <c r="AT77" s="1"/>
  <c r="BG77"/>
  <c r="AU77"/>
  <c r="AS77"/>
  <c r="AB77"/>
  <c r="CI85"/>
  <c r="CD85" s="1"/>
  <c r="BV85" s="1"/>
  <c r="BN85" s="1"/>
  <c r="BF85" s="1"/>
  <c r="AT85" s="1"/>
  <c r="BG85"/>
  <c r="AU85" s="1"/>
  <c r="AB85" s="1"/>
  <c r="AS85"/>
  <c r="AW96"/>
  <c r="CQ38"/>
  <c r="CM38" s="1"/>
  <c r="BW38"/>
  <c r="P38"/>
  <c r="BO38" s="1"/>
  <c r="BG38" s="1"/>
  <c r="AU38" s="1"/>
  <c r="AB38" s="1"/>
  <c r="AN40"/>
  <c r="AQ40"/>
  <c r="W40"/>
  <c r="M40"/>
  <c r="CQ40"/>
  <c r="CM40" s="1"/>
  <c r="CI40" s="1"/>
  <c r="CD40" s="1"/>
  <c r="BV40" s="1"/>
  <c r="BN40" s="1"/>
  <c r="BF40" s="1"/>
  <c r="AT40" s="1"/>
  <c r="P40"/>
  <c r="BO40" s="1"/>
  <c r="BG40" s="1"/>
  <c r="AU40" s="1"/>
  <c r="AB40" s="1"/>
  <c r="CQ42"/>
  <c r="CM42" s="1"/>
  <c r="CI42" s="1"/>
  <c r="CD42" s="1"/>
  <c r="BV42" s="1"/>
  <c r="BN42" s="1"/>
  <c r="BF42" s="1"/>
  <c r="AT42" s="1"/>
  <c r="P42"/>
  <c r="BO42" s="1"/>
  <c r="BG42" s="1"/>
  <c r="AU42" s="1"/>
  <c r="AB42" s="1"/>
  <c r="AN44"/>
  <c r="AQ44"/>
  <c r="W44"/>
  <c r="M44"/>
  <c r="CQ44"/>
  <c r="CM44" s="1"/>
  <c r="P44"/>
  <c r="BO44" s="1"/>
  <c r="BG44" s="1"/>
  <c r="AU44" s="1"/>
  <c r="AB44" s="1"/>
  <c r="CQ46"/>
  <c r="CM46" s="1"/>
  <c r="BW46"/>
  <c r="P46"/>
  <c r="BO46" s="1"/>
  <c r="BG46" s="1"/>
  <c r="AU46" s="1"/>
  <c r="AB46" s="1"/>
  <c r="AN48"/>
  <c r="AQ48"/>
  <c r="W48"/>
  <c r="M48"/>
  <c r="CQ48"/>
  <c r="CM48" s="1"/>
  <c r="CI48" s="1"/>
  <c r="CD48" s="1"/>
  <c r="BV48" s="1"/>
  <c r="BN48" s="1"/>
  <c r="BF48" s="1"/>
  <c r="AT48" s="1"/>
  <c r="P48"/>
  <c r="BO48" s="1"/>
  <c r="BG48" s="1"/>
  <c r="AU48" s="1"/>
  <c r="AB48" s="1"/>
  <c r="CQ50"/>
  <c r="CM50" s="1"/>
  <c r="CI50" s="1"/>
  <c r="CD50" s="1"/>
  <c r="BV50" s="1"/>
  <c r="BN50" s="1"/>
  <c r="BF50" s="1"/>
  <c r="AT50" s="1"/>
  <c r="P50"/>
  <c r="BO50" s="1"/>
  <c r="BG50" s="1"/>
  <c r="AU50" s="1"/>
  <c r="AB50" s="1"/>
  <c r="AN52"/>
  <c r="AQ52"/>
  <c r="W52"/>
  <c r="M52"/>
  <c r="CQ52"/>
  <c r="CM52" s="1"/>
  <c r="P52"/>
  <c r="BO52" s="1"/>
  <c r="BG52" s="1"/>
  <c r="AU52" s="1"/>
  <c r="AB52" s="1"/>
  <c r="CQ54"/>
  <c r="CM54" s="1"/>
  <c r="BW54"/>
  <c r="P54"/>
  <c r="BO54" s="1"/>
  <c r="BG54" s="1"/>
  <c r="AU54" s="1"/>
  <c r="AB54" s="1"/>
  <c r="AN56"/>
  <c r="AQ56"/>
  <c r="W56"/>
  <c r="M56"/>
  <c r="CQ56"/>
  <c r="CM56" s="1"/>
  <c r="CI56" s="1"/>
  <c r="CD56" s="1"/>
  <c r="BV56" s="1"/>
  <c r="BN56" s="1"/>
  <c r="BF56" s="1"/>
  <c r="AT56" s="1"/>
  <c r="P56"/>
  <c r="BO56" s="1"/>
  <c r="BG56" s="1"/>
  <c r="AU56" s="1"/>
  <c r="AB56" s="1"/>
  <c r="CS58"/>
  <c r="CO58"/>
  <c r="AK58" s="1"/>
  <c r="BA58"/>
  <c r="CQ58"/>
  <c r="CM58" s="1"/>
  <c r="BW58"/>
  <c r="P58"/>
  <c r="BO58" s="1"/>
  <c r="BG58" s="1"/>
  <c r="AU58" s="1"/>
  <c r="AB58" s="1"/>
  <c r="AN60"/>
  <c r="AQ60"/>
  <c r="W60"/>
  <c r="M60"/>
  <c r="BA60"/>
  <c r="CQ60"/>
  <c r="CM60"/>
  <c r="CI60" s="1"/>
  <c r="CD60" s="1"/>
  <c r="BV60" s="1"/>
  <c r="BN60" s="1"/>
  <c r="BF60" s="1"/>
  <c r="AT60" s="1"/>
  <c r="P60"/>
  <c r="BO60" s="1"/>
  <c r="BG60" s="1"/>
  <c r="AU60" s="1"/>
  <c r="AB60" s="1"/>
  <c r="CS62"/>
  <c r="CO62"/>
  <c r="AK62" s="1"/>
  <c r="BA62"/>
  <c r="CQ62"/>
  <c r="CM62" s="1"/>
  <c r="BW62"/>
  <c r="P62"/>
  <c r="BO62" s="1"/>
  <c r="BG62" s="1"/>
  <c r="AU62" s="1"/>
  <c r="AB62" s="1"/>
  <c r="AN64"/>
  <c r="AQ64"/>
  <c r="W64"/>
  <c r="M64"/>
  <c r="BA64"/>
  <c r="CQ64"/>
  <c r="CM64"/>
  <c r="CI64" s="1"/>
  <c r="CD64" s="1"/>
  <c r="BV64" s="1"/>
  <c r="BN64" s="1"/>
  <c r="BF64" s="1"/>
  <c r="AT64" s="1"/>
  <c r="P64"/>
  <c r="BO64" s="1"/>
  <c r="BG64" s="1"/>
  <c r="AU64" s="1"/>
  <c r="AB64" s="1"/>
  <c r="CS66"/>
  <c r="CO66" s="1"/>
  <c r="AK66" s="1"/>
  <c r="BA66"/>
  <c r="CQ66"/>
  <c r="CM66" s="1"/>
  <c r="P66"/>
  <c r="BO66" s="1"/>
  <c r="BG66" s="1"/>
  <c r="AU66" s="1"/>
  <c r="AB66" s="1"/>
  <c r="AN68"/>
  <c r="AQ68"/>
  <c r="W68"/>
  <c r="M68"/>
  <c r="BA68"/>
  <c r="CQ68"/>
  <c r="CM68" s="1"/>
  <c r="CI68" s="1"/>
  <c r="CD68" s="1"/>
  <c r="BV68" s="1"/>
  <c r="BN68" s="1"/>
  <c r="BF68" s="1"/>
  <c r="AT68" s="1"/>
  <c r="P68"/>
  <c r="BO68" s="1"/>
  <c r="BG68" s="1"/>
  <c r="AU68" s="1"/>
  <c r="AB68" s="1"/>
  <c r="CS70"/>
  <c r="CO70" s="1"/>
  <c r="AK70" s="1"/>
  <c r="BA70"/>
  <c r="CQ70"/>
  <c r="CM70" s="1"/>
  <c r="P70"/>
  <c r="BO70" s="1"/>
  <c r="BG70" s="1"/>
  <c r="AU70" s="1"/>
  <c r="AB70" s="1"/>
  <c r="CQ88"/>
  <c r="CM88" s="1"/>
  <c r="P88"/>
  <c r="BW88" s="1"/>
  <c r="CR89"/>
  <c r="AF89"/>
  <c r="CN89"/>
  <c r="AW89"/>
  <c r="CJ89"/>
  <c r="CE89" s="1"/>
  <c r="BX89" s="1"/>
  <c r="BP89" s="1"/>
  <c r="BH89" s="1"/>
  <c r="AX89" s="1"/>
  <c r="T91"/>
  <c r="L91" s="1"/>
  <c r="H91"/>
  <c r="AE91"/>
  <c r="AD91"/>
  <c r="AV91"/>
  <c r="CR93"/>
  <c r="CN93" s="1"/>
  <c r="AW93"/>
  <c r="T95"/>
  <c r="H95"/>
  <c r="AE95"/>
  <c r="AD95"/>
  <c r="AV95"/>
  <c r="AE97"/>
  <c r="AV97"/>
  <c r="AD97"/>
  <c r="AE101"/>
  <c r="AV101"/>
  <c r="AD101"/>
  <c r="AZ72"/>
  <c r="AJ72"/>
  <c r="AN74"/>
  <c r="AQ74"/>
  <c r="W74"/>
  <c r="M74"/>
  <c r="AZ74"/>
  <c r="AJ74"/>
  <c r="AZ76"/>
  <c r="AJ76"/>
  <c r="AN78"/>
  <c r="AQ78"/>
  <c r="W78"/>
  <c r="M78"/>
  <c r="AZ78"/>
  <c r="AJ78"/>
  <c r="AZ80"/>
  <c r="AJ80"/>
  <c r="AN82"/>
  <c r="AQ82"/>
  <c r="W82"/>
  <c r="M82"/>
  <c r="AZ82"/>
  <c r="AJ82"/>
  <c r="CS84"/>
  <c r="CO84" s="1"/>
  <c r="AZ84"/>
  <c r="AJ84"/>
  <c r="AN86"/>
  <c r="AQ86"/>
  <c r="W86"/>
  <c r="M86"/>
  <c r="AZ86"/>
  <c r="AJ86"/>
  <c r="CS88"/>
  <c r="CO88" s="1"/>
  <c r="BS88"/>
  <c r="CA88"/>
  <c r="AZ88"/>
  <c r="AJ88"/>
  <c r="CA96"/>
  <c r="BS96"/>
  <c r="CS96"/>
  <c r="CO96" s="1"/>
  <c r="AZ96"/>
  <c r="AJ96"/>
  <c r="CQ100"/>
  <c r="CM100" s="1"/>
  <c r="BW100"/>
  <c r="BO100"/>
  <c r="BG100" s="1"/>
  <c r="AU100" s="1"/>
  <c r="AB100" s="1"/>
  <c r="CT33"/>
  <c r="CP33" s="1"/>
  <c r="AQ2"/>
  <c r="W2"/>
  <c r="X2" s="1"/>
  <c r="M2"/>
  <c r="AN2"/>
  <c r="AZ2"/>
  <c r="AJ2"/>
  <c r="AI2"/>
  <c r="CC71"/>
  <c r="BU71"/>
  <c r="CT71"/>
  <c r="CP71" s="1"/>
  <c r="AF27"/>
  <c r="AF42"/>
  <c r="AF70"/>
  <c r="S85"/>
  <c r="CF85" s="1"/>
  <c r="AF74"/>
  <c r="AF86"/>
  <c r="U3"/>
  <c r="V10"/>
  <c r="BS10" s="1"/>
  <c r="BK10" s="1"/>
  <c r="BC10" s="1"/>
  <c r="AL10" s="1"/>
  <c r="CI12"/>
  <c r="CD12" s="1"/>
  <c r="BV12" s="1"/>
  <c r="BN12" s="1"/>
  <c r="BF12" s="1"/>
  <c r="AT12" s="1"/>
  <c r="CI20"/>
  <c r="CD20" s="1"/>
  <c r="BV20" s="1"/>
  <c r="BN20" s="1"/>
  <c r="BF20" s="1"/>
  <c r="AT20" s="1"/>
  <c r="BY11"/>
  <c r="BQ11" s="1"/>
  <c r="BI11" s="1"/>
  <c r="AY11" s="1"/>
  <c r="AG11" s="1"/>
  <c r="BY15"/>
  <c r="BQ15" s="1"/>
  <c r="BI15" s="1"/>
  <c r="AY15" s="1"/>
  <c r="AG15" s="1"/>
  <c r="L19"/>
  <c r="CS19" s="1"/>
  <c r="CO19" s="1"/>
  <c r="AK19" s="1"/>
  <c r="BY19"/>
  <c r="BQ19" s="1"/>
  <c r="BI19" s="1"/>
  <c r="AY19" s="1"/>
  <c r="AG19" s="1"/>
  <c r="L21"/>
  <c r="BY21"/>
  <c r="BQ21" s="1"/>
  <c r="BI21" s="1"/>
  <c r="AY21" s="1"/>
  <c r="AG21" s="1"/>
  <c r="L23"/>
  <c r="BY23"/>
  <c r="BQ23" s="1"/>
  <c r="BI23" s="1"/>
  <c r="AY23" s="1"/>
  <c r="AG23" s="1"/>
  <c r="L27"/>
  <c r="CS27" s="1"/>
  <c r="CO27" s="1"/>
  <c r="AK27" s="1"/>
  <c r="L29"/>
  <c r="L39"/>
  <c r="U39"/>
  <c r="L43"/>
  <c r="L47"/>
  <c r="L51"/>
  <c r="L55"/>
  <c r="L59"/>
  <c r="L63"/>
  <c r="L67"/>
  <c r="U34"/>
  <c r="V41"/>
  <c r="BS41" s="1"/>
  <c r="BK41" s="1"/>
  <c r="BC41" s="1"/>
  <c r="AL41" s="1"/>
  <c r="V45"/>
  <c r="CA45" s="1"/>
  <c r="V49"/>
  <c r="BS49" s="1"/>
  <c r="BK49" s="1"/>
  <c r="BC49" s="1"/>
  <c r="AL49" s="1"/>
  <c r="V53"/>
  <c r="CA53" s="1"/>
  <c r="V57"/>
  <c r="BS57" s="1"/>
  <c r="BK57" s="1"/>
  <c r="BC57" s="1"/>
  <c r="AL57" s="1"/>
  <c r="V61"/>
  <c r="CA61" s="1"/>
  <c r="V65"/>
  <c r="BS65" s="1"/>
  <c r="BK65" s="1"/>
  <c r="BC65" s="1"/>
  <c r="AL65" s="1"/>
  <c r="R71"/>
  <c r="K71"/>
  <c r="V75"/>
  <c r="BS75" s="1"/>
  <c r="BK75" s="1"/>
  <c r="BC75" s="1"/>
  <c r="AL75" s="1"/>
  <c r="V79"/>
  <c r="CA79" s="1"/>
  <c r="R99"/>
  <c r="K99"/>
  <c r="S99"/>
  <c r="R73"/>
  <c r="S73" s="1"/>
  <c r="K73"/>
  <c r="R81"/>
  <c r="K81"/>
  <c r="S81"/>
  <c r="L97"/>
  <c r="L101"/>
  <c r="U101"/>
  <c r="L100"/>
  <c r="P19"/>
  <c r="BW19" s="1"/>
  <c r="P23"/>
  <c r="BW23" s="1"/>
  <c r="P34"/>
  <c r="BW34" s="1"/>
  <c r="P90"/>
  <c r="BO90" s="1"/>
  <c r="BG90" s="1"/>
  <c r="AU90" s="1"/>
  <c r="AB90" s="1"/>
  <c r="P96"/>
  <c r="BO96" s="1"/>
  <c r="BG96" s="1"/>
  <c r="AU96" s="1"/>
  <c r="AB96" s="1"/>
  <c r="K4"/>
  <c r="S4"/>
  <c r="CF4" s="1"/>
  <c r="L5"/>
  <c r="U7"/>
  <c r="K8"/>
  <c r="CR8" s="1"/>
  <c r="CN8" s="1"/>
  <c r="AF8" s="1"/>
  <c r="S8"/>
  <c r="CF8" s="1"/>
  <c r="L9"/>
  <c r="U30"/>
  <c r="R12"/>
  <c r="K12"/>
  <c r="R16"/>
  <c r="K16"/>
  <c r="R20"/>
  <c r="K20"/>
  <c r="R24"/>
  <c r="K24"/>
  <c r="AA24"/>
  <c r="R28"/>
  <c r="S28" s="1"/>
  <c r="K28"/>
  <c r="AA28"/>
  <c r="BW28"/>
  <c r="L31"/>
  <c r="K35"/>
  <c r="CJ46"/>
  <c r="CE46" s="1"/>
  <c r="BX46" s="1"/>
  <c r="BP46" s="1"/>
  <c r="BH46" s="1"/>
  <c r="AX46" s="1"/>
  <c r="CJ54"/>
  <c r="CE54" s="1"/>
  <c r="BX54" s="1"/>
  <c r="BP54" s="1"/>
  <c r="BH54" s="1"/>
  <c r="AX54" s="1"/>
  <c r="CJ62"/>
  <c r="CE62" s="1"/>
  <c r="BX62" s="1"/>
  <c r="BP62" s="1"/>
  <c r="BH62" s="1"/>
  <c r="AX62" s="1"/>
  <c r="L71"/>
  <c r="U38"/>
  <c r="L38"/>
  <c r="L40"/>
  <c r="U42"/>
  <c r="L42"/>
  <c r="L44"/>
  <c r="U46"/>
  <c r="L46"/>
  <c r="L48"/>
  <c r="U50"/>
  <c r="V50" s="1"/>
  <c r="L50"/>
  <c r="L52"/>
  <c r="U54"/>
  <c r="L54"/>
  <c r="L56"/>
  <c r="V58"/>
  <c r="BS58" s="1"/>
  <c r="BK58" s="1"/>
  <c r="BC58" s="1"/>
  <c r="AL58" s="1"/>
  <c r="V62"/>
  <c r="CA62" s="1"/>
  <c r="V66"/>
  <c r="BS66" s="1"/>
  <c r="BK66" s="1"/>
  <c r="BC66" s="1"/>
  <c r="AL66" s="1"/>
  <c r="V70"/>
  <c r="CA70" s="1"/>
  <c r="S89"/>
  <c r="BY89" s="1"/>
  <c r="BQ89" s="1"/>
  <c r="BI89" s="1"/>
  <c r="AY89" s="1"/>
  <c r="AG89" s="1"/>
  <c r="S93"/>
  <c r="BY93" s="1"/>
  <c r="BQ93" s="1"/>
  <c r="BI93" s="1"/>
  <c r="AY93" s="1"/>
  <c r="AG93" s="1"/>
  <c r="L90"/>
  <c r="L92"/>
  <c r="U98"/>
  <c r="L98"/>
  <c r="X33"/>
  <c r="BU33" s="1"/>
  <c r="BM33" s="1"/>
  <c r="BE33" s="1"/>
  <c r="AP33" s="1"/>
  <c r="P10"/>
  <c r="BW10" s="1"/>
  <c r="U2"/>
  <c r="BO4"/>
  <c r="BG4" s="1"/>
  <c r="AU4" s="1"/>
  <c r="AB4" s="1"/>
  <c r="BY5"/>
  <c r="BQ5" s="1"/>
  <c r="BI5" s="1"/>
  <c r="AY5" s="1"/>
  <c r="AG5" s="1"/>
  <c r="BO6"/>
  <c r="BG6" s="1"/>
  <c r="AU6" s="1"/>
  <c r="AB6" s="1"/>
  <c r="BY7"/>
  <c r="BQ7" s="1"/>
  <c r="BI7" s="1"/>
  <c r="AY7" s="1"/>
  <c r="AG7" s="1"/>
  <c r="BO8"/>
  <c r="BG8" s="1"/>
  <c r="AU8" s="1"/>
  <c r="AB8" s="1"/>
  <c r="BY9"/>
  <c r="BQ9" s="1"/>
  <c r="BI9" s="1"/>
  <c r="AY9" s="1"/>
  <c r="AG9" s="1"/>
  <c r="BO35"/>
  <c r="BG35" s="1"/>
  <c r="AU35" s="1"/>
  <c r="AB35" s="1"/>
  <c r="BW37"/>
  <c r="BO43"/>
  <c r="BG43" s="1"/>
  <c r="AU43" s="1"/>
  <c r="AB43" s="1"/>
  <c r="BW51"/>
  <c r="CQ51"/>
  <c r="CM51" s="1"/>
  <c r="AA51" s="1"/>
  <c r="BO59"/>
  <c r="BG59" s="1"/>
  <c r="AU59" s="1"/>
  <c r="AB59" s="1"/>
  <c r="BW67"/>
  <c r="CQ67"/>
  <c r="CM67" s="1"/>
  <c r="AA67" s="1"/>
  <c r="BO41"/>
  <c r="BG41" s="1"/>
  <c r="AU41" s="1"/>
  <c r="AB41" s="1"/>
  <c r="BW49"/>
  <c r="CQ49"/>
  <c r="CM49" s="1"/>
  <c r="AA49" s="1"/>
  <c r="BO57"/>
  <c r="BG57" s="1"/>
  <c r="AU57" s="1"/>
  <c r="AB57" s="1"/>
  <c r="BW65"/>
  <c r="CQ65"/>
  <c r="CM65" s="1"/>
  <c r="AA65" s="1"/>
  <c r="BW79"/>
  <c r="BO87"/>
  <c r="BG87" s="1"/>
  <c r="AU87" s="1"/>
  <c r="AB87" s="1"/>
  <c r="BW97"/>
  <c r="CQ97"/>
  <c r="CM97" s="1"/>
  <c r="AA97" s="1"/>
  <c r="AZ19"/>
  <c r="AI19" s="1"/>
  <c r="CQ21"/>
  <c r="CM21" s="1"/>
  <c r="AZ23"/>
  <c r="AJ23"/>
  <c r="CQ25"/>
  <c r="CM25" s="1"/>
  <c r="CI25" s="1"/>
  <c r="CD25" s="1"/>
  <c r="BV25" s="1"/>
  <c r="BN25" s="1"/>
  <c r="BF25" s="1"/>
  <c r="AT25" s="1"/>
  <c r="AZ27"/>
  <c r="AJ27"/>
  <c r="CQ27"/>
  <c r="CM27" s="1"/>
  <c r="BW27"/>
  <c r="BO27"/>
  <c r="BG27" s="1"/>
  <c r="AU27" s="1"/>
  <c r="AB27" s="1"/>
  <c r="AZ29"/>
  <c r="AJ29"/>
  <c r="AZ43"/>
  <c r="AJ43"/>
  <c r="AZ47"/>
  <c r="AJ47"/>
  <c r="AZ51"/>
  <c r="AJ51"/>
  <c r="AZ55"/>
  <c r="AJ55"/>
  <c r="AZ59"/>
  <c r="AJ59"/>
  <c r="AZ63"/>
  <c r="AJ63"/>
  <c r="AZ67"/>
  <c r="AJ67"/>
  <c r="BA34"/>
  <c r="BA41"/>
  <c r="BA45"/>
  <c r="BA49"/>
  <c r="BA53"/>
  <c r="CK57"/>
  <c r="CG57" s="1"/>
  <c r="BZ57" s="1"/>
  <c r="BR57" s="1"/>
  <c r="BJ57" s="1"/>
  <c r="BB57" s="1"/>
  <c r="BA57"/>
  <c r="BA61"/>
  <c r="BA65"/>
  <c r="BA69"/>
  <c r="CS69"/>
  <c r="CO69" s="1"/>
  <c r="CK69" s="1"/>
  <c r="CG69" s="1"/>
  <c r="BZ69" s="1"/>
  <c r="BR69" s="1"/>
  <c r="BJ69" s="1"/>
  <c r="BB69" s="1"/>
  <c r="CA69"/>
  <c r="BS69"/>
  <c r="BK69" s="1"/>
  <c r="BC69" s="1"/>
  <c r="AL69" s="1"/>
  <c r="AE71"/>
  <c r="AV71"/>
  <c r="AD71"/>
  <c r="BA75"/>
  <c r="BA79"/>
  <c r="BA83"/>
  <c r="CS83"/>
  <c r="CO83"/>
  <c r="CK83" s="1"/>
  <c r="CG83" s="1"/>
  <c r="BZ83" s="1"/>
  <c r="BR83" s="1"/>
  <c r="BJ83" s="1"/>
  <c r="BB83" s="1"/>
  <c r="CA83"/>
  <c r="BS83"/>
  <c r="BK83" s="1"/>
  <c r="BC83" s="1"/>
  <c r="AL83" s="1"/>
  <c r="CS87"/>
  <c r="CO87" s="1"/>
  <c r="CA87"/>
  <c r="BS87"/>
  <c r="BK87" s="1"/>
  <c r="BC87" s="1"/>
  <c r="AL87" s="1"/>
  <c r="AE73"/>
  <c r="AV73"/>
  <c r="AD73"/>
  <c r="CR77"/>
  <c r="CN77"/>
  <c r="CJ77" s="1"/>
  <c r="CE77" s="1"/>
  <c r="BX77" s="1"/>
  <c r="BP77" s="1"/>
  <c r="BH77" s="1"/>
  <c r="AX77" s="1"/>
  <c r="AZ97"/>
  <c r="AJ97"/>
  <c r="CQ92"/>
  <c r="CM92" s="1"/>
  <c r="BA94"/>
  <c r="BK94"/>
  <c r="BC94" s="1"/>
  <c r="AL94" s="1"/>
  <c r="CA100"/>
  <c r="BS100"/>
  <c r="CS100"/>
  <c r="CO100" s="1"/>
  <c r="AK100" s="1"/>
  <c r="AZ100"/>
  <c r="AJ100"/>
  <c r="T26"/>
  <c r="L26" s="1"/>
  <c r="H26"/>
  <c r="BG53"/>
  <c r="AU53"/>
  <c r="AS53"/>
  <c r="AB53"/>
  <c r="BG69"/>
  <c r="AU69" s="1"/>
  <c r="AB69" s="1"/>
  <c r="AS69"/>
  <c r="CQ47"/>
  <c r="CM47" s="1"/>
  <c r="BW47"/>
  <c r="BO47"/>
  <c r="BG47" s="1"/>
  <c r="AU47" s="1"/>
  <c r="AB47" s="1"/>
  <c r="CQ63"/>
  <c r="CM63" s="1"/>
  <c r="CI63" s="1"/>
  <c r="CD63" s="1"/>
  <c r="BV63" s="1"/>
  <c r="BN63" s="1"/>
  <c r="BF63" s="1"/>
  <c r="AT63" s="1"/>
  <c r="BW63"/>
  <c r="BO63"/>
  <c r="BG63" s="1"/>
  <c r="AU63" s="1"/>
  <c r="AB63" s="1"/>
  <c r="AS35"/>
  <c r="CI37"/>
  <c r="CD37" s="1"/>
  <c r="BV37" s="1"/>
  <c r="BN37" s="1"/>
  <c r="BF37" s="1"/>
  <c r="AT37" s="1"/>
  <c r="BG37"/>
  <c r="AU37" s="1"/>
  <c r="AB37" s="1"/>
  <c r="AS37"/>
  <c r="CQ45"/>
  <c r="CM45" s="1"/>
  <c r="BW45"/>
  <c r="BO45"/>
  <c r="BG45" s="1"/>
  <c r="AU45" s="1"/>
  <c r="AB45" s="1"/>
  <c r="CQ61"/>
  <c r="CM61" s="1"/>
  <c r="CI61" s="1"/>
  <c r="CD61" s="1"/>
  <c r="BV61" s="1"/>
  <c r="BN61" s="1"/>
  <c r="BF61" s="1"/>
  <c r="AT61" s="1"/>
  <c r="BW61"/>
  <c r="BO61"/>
  <c r="BG61" s="1"/>
  <c r="AU61" s="1"/>
  <c r="AB61" s="1"/>
  <c r="CQ83"/>
  <c r="CM83" s="1"/>
  <c r="BW83"/>
  <c r="BO83"/>
  <c r="BG83" s="1"/>
  <c r="AU83" s="1"/>
  <c r="AB83" s="1"/>
  <c r="CR94"/>
  <c r="CN94" s="1"/>
  <c r="S94"/>
  <c r="CF94" s="1"/>
  <c r="T73"/>
  <c r="U73" s="1"/>
  <c r="T81"/>
  <c r="U81" s="1"/>
  <c r="AN92"/>
  <c r="M92"/>
  <c r="AQ92"/>
  <c r="W92"/>
  <c r="X92" s="1"/>
  <c r="CQ89"/>
  <c r="CM89" s="1"/>
  <c r="BW89"/>
  <c r="BO89"/>
  <c r="BG89" s="1"/>
  <c r="AU89" s="1"/>
  <c r="AB89" s="1"/>
  <c r="CQ93"/>
  <c r="CM93" s="1"/>
  <c r="CI93" s="1"/>
  <c r="CD93" s="1"/>
  <c r="BV93" s="1"/>
  <c r="BN93" s="1"/>
  <c r="BF93" s="1"/>
  <c r="AT93" s="1"/>
  <c r="BW93"/>
  <c r="BO93"/>
  <c r="BG93" s="1"/>
  <c r="AU93" s="1"/>
  <c r="AB93" s="1"/>
  <c r="AV4"/>
  <c r="AD4"/>
  <c r="AE4"/>
  <c r="AZ5"/>
  <c r="AJ5"/>
  <c r="CQ5"/>
  <c r="CM5" s="1"/>
  <c r="CI5" s="1"/>
  <c r="CD5" s="1"/>
  <c r="BV5" s="1"/>
  <c r="BN5" s="1"/>
  <c r="BF5" s="1"/>
  <c r="AT5" s="1"/>
  <c r="P5"/>
  <c r="BO5" s="1"/>
  <c r="BG5" s="1"/>
  <c r="AU5" s="1"/>
  <c r="AB5" s="1"/>
  <c r="AW6"/>
  <c r="CR6"/>
  <c r="CN6" s="1"/>
  <c r="CF6"/>
  <c r="BY6"/>
  <c r="BQ6" s="1"/>
  <c r="BI6" s="1"/>
  <c r="AY6" s="1"/>
  <c r="AG6" s="1"/>
  <c r="BA7"/>
  <c r="AJ7" s="1"/>
  <c r="AV8"/>
  <c r="AD8"/>
  <c r="AE8"/>
  <c r="AZ9"/>
  <c r="CQ9"/>
  <c r="CM9" s="1"/>
  <c r="CI9" s="1"/>
  <c r="CD9" s="1"/>
  <c r="BV9" s="1"/>
  <c r="BN9" s="1"/>
  <c r="BF9" s="1"/>
  <c r="AT9" s="1"/>
  <c r="P9"/>
  <c r="BO9" s="1"/>
  <c r="BG9" s="1"/>
  <c r="AU9" s="1"/>
  <c r="AB9" s="1"/>
  <c r="AW10"/>
  <c r="CR2"/>
  <c r="CN2" s="1"/>
  <c r="AW2"/>
  <c r="BA30"/>
  <c r="AE12"/>
  <c r="AV12"/>
  <c r="AD12"/>
  <c r="CR14"/>
  <c r="CN14" s="1"/>
  <c r="AW14"/>
  <c r="AE16"/>
  <c r="AV16"/>
  <c r="AD16"/>
  <c r="CR18"/>
  <c r="CN18" s="1"/>
  <c r="AW18"/>
  <c r="AV20"/>
  <c r="AD20"/>
  <c r="CR22"/>
  <c r="CN22" s="1"/>
  <c r="AW22"/>
  <c r="AE22" s="1"/>
  <c r="AE24"/>
  <c r="AV24"/>
  <c r="AD24"/>
  <c r="AW26"/>
  <c r="AE28"/>
  <c r="AV28"/>
  <c r="AD28"/>
  <c r="BM30"/>
  <c r="BE30" s="1"/>
  <c r="AP30" s="1"/>
  <c r="CS31"/>
  <c r="CO31" s="1"/>
  <c r="AK31" s="1"/>
  <c r="CA31"/>
  <c r="BS31"/>
  <c r="AZ31"/>
  <c r="AJ31"/>
  <c r="BM32"/>
  <c r="BE32" s="1"/>
  <c r="AP32" s="1"/>
  <c r="BY35"/>
  <c r="CR35"/>
  <c r="CN35"/>
  <c r="AF35" s="1"/>
  <c r="CF35"/>
  <c r="T35"/>
  <c r="H35"/>
  <c r="AE35"/>
  <c r="AV35"/>
  <c r="AD35"/>
  <c r="BQ37"/>
  <c r="BI37" s="1"/>
  <c r="AY37" s="1"/>
  <c r="AG37" s="1"/>
  <c r="AW37"/>
  <c r="CR39"/>
  <c r="CN39" s="1"/>
  <c r="AW39"/>
  <c r="CR43"/>
  <c r="CN43" s="1"/>
  <c r="AW43"/>
  <c r="CR47"/>
  <c r="CN47" s="1"/>
  <c r="AW47"/>
  <c r="CR51"/>
  <c r="CN51" s="1"/>
  <c r="AW51"/>
  <c r="CR55"/>
  <c r="CN55" s="1"/>
  <c r="AW55"/>
  <c r="CR59"/>
  <c r="CN59" s="1"/>
  <c r="AW59"/>
  <c r="CR63"/>
  <c r="CN63" s="1"/>
  <c r="AW63"/>
  <c r="CR67"/>
  <c r="CN67" s="1"/>
  <c r="AW67"/>
  <c r="BG39"/>
  <c r="AU39" s="1"/>
  <c r="AB39" s="1"/>
  <c r="AS39"/>
  <c r="BG55"/>
  <c r="AU55" s="1"/>
  <c r="AB55" s="1"/>
  <c r="AS55"/>
  <c r="CR41"/>
  <c r="CN41" s="1"/>
  <c r="AW41"/>
  <c r="CR45"/>
  <c r="CN45" s="1"/>
  <c r="AW45"/>
  <c r="CR49"/>
  <c r="CN49" s="1"/>
  <c r="AW49"/>
  <c r="CR53"/>
  <c r="CN53" s="1"/>
  <c r="AW53"/>
  <c r="CR57"/>
  <c r="CN57" s="1"/>
  <c r="AW57"/>
  <c r="CR61"/>
  <c r="CN61" s="1"/>
  <c r="AW61"/>
  <c r="CR65"/>
  <c r="CN65" s="1"/>
  <c r="AW65"/>
  <c r="CR69"/>
  <c r="CN69" s="1"/>
  <c r="AW69"/>
  <c r="CR75"/>
  <c r="CN75" s="1"/>
  <c r="AW75"/>
  <c r="CR79"/>
  <c r="CN79" s="1"/>
  <c r="AW79"/>
  <c r="CR83"/>
  <c r="CN83" s="1"/>
  <c r="AW83"/>
  <c r="CR87"/>
  <c r="CN87" s="1"/>
  <c r="AW87"/>
  <c r="BK36"/>
  <c r="BC36" s="1"/>
  <c r="AL36" s="1"/>
  <c r="BA36"/>
  <c r="CQ36"/>
  <c r="CM36" s="1"/>
  <c r="CI36" s="1"/>
  <c r="CD36" s="1"/>
  <c r="BV36" s="1"/>
  <c r="BN36" s="1"/>
  <c r="BF36" s="1"/>
  <c r="AT36" s="1"/>
  <c r="P36"/>
  <c r="BO36" s="1"/>
  <c r="BG36" s="1"/>
  <c r="AU36" s="1"/>
  <c r="AB36" s="1"/>
  <c r="AZ71"/>
  <c r="AJ71"/>
  <c r="CI73"/>
  <c r="CD73" s="1"/>
  <c r="BV73" s="1"/>
  <c r="BN73" s="1"/>
  <c r="BF73" s="1"/>
  <c r="AT73" s="1"/>
  <c r="BG73"/>
  <c r="AU73" s="1"/>
  <c r="AB73" s="1"/>
  <c r="AS73"/>
  <c r="CI81"/>
  <c r="CD81" s="1"/>
  <c r="BV81" s="1"/>
  <c r="BN81" s="1"/>
  <c r="BF81" s="1"/>
  <c r="AT81" s="1"/>
  <c r="BG81"/>
  <c r="AU81" s="1"/>
  <c r="AB81" s="1"/>
  <c r="AS81"/>
  <c r="AN38"/>
  <c r="AQ38"/>
  <c r="W38"/>
  <c r="M38"/>
  <c r="AZ38"/>
  <c r="AJ38"/>
  <c r="CA40"/>
  <c r="BS40"/>
  <c r="CO40"/>
  <c r="AK40" s="1"/>
  <c r="CS40"/>
  <c r="AZ40"/>
  <c r="AJ40"/>
  <c r="AN42"/>
  <c r="AQ42"/>
  <c r="W42"/>
  <c r="X42" s="1"/>
  <c r="M42"/>
  <c r="AZ42"/>
  <c r="AJ42"/>
  <c r="CA44"/>
  <c r="BS44"/>
  <c r="CO44"/>
  <c r="AK44" s="1"/>
  <c r="CS44"/>
  <c r="AZ44"/>
  <c r="AJ44"/>
  <c r="AN46"/>
  <c r="AQ46"/>
  <c r="W46"/>
  <c r="M46"/>
  <c r="AZ46"/>
  <c r="AJ46"/>
  <c r="CA48"/>
  <c r="BS48"/>
  <c r="CO48"/>
  <c r="AK48" s="1"/>
  <c r="CS48"/>
  <c r="AZ48"/>
  <c r="AJ48"/>
  <c r="AN50"/>
  <c r="AQ50"/>
  <c r="W50"/>
  <c r="X50" s="1"/>
  <c r="M50"/>
  <c r="AZ50"/>
  <c r="AJ50"/>
  <c r="CA52"/>
  <c r="BS52"/>
  <c r="CO52"/>
  <c r="AK52" s="1"/>
  <c r="CS52"/>
  <c r="AZ52"/>
  <c r="AJ52"/>
  <c r="AN54"/>
  <c r="AQ54"/>
  <c r="W54"/>
  <c r="M54"/>
  <c r="AZ54"/>
  <c r="AJ54"/>
  <c r="CA56"/>
  <c r="BS56"/>
  <c r="CO56"/>
  <c r="AK56" s="1"/>
  <c r="CS56"/>
  <c r="AZ56"/>
  <c r="AJ56"/>
  <c r="AN58"/>
  <c r="AQ58"/>
  <c r="W58"/>
  <c r="M58"/>
  <c r="AZ58"/>
  <c r="AJ58"/>
  <c r="CO60"/>
  <c r="CK60" s="1"/>
  <c r="CG60" s="1"/>
  <c r="BZ60" s="1"/>
  <c r="BR60" s="1"/>
  <c r="BJ60" s="1"/>
  <c r="BB60" s="1"/>
  <c r="CS60"/>
  <c r="AZ60"/>
  <c r="AJ60"/>
  <c r="AN62"/>
  <c r="AQ62"/>
  <c r="W62"/>
  <c r="M62"/>
  <c r="AZ62"/>
  <c r="AJ62"/>
  <c r="CA64"/>
  <c r="BS64"/>
  <c r="BK64" s="1"/>
  <c r="BC64" s="1"/>
  <c r="AL64" s="1"/>
  <c r="CO64"/>
  <c r="CK64" s="1"/>
  <c r="CG64" s="1"/>
  <c r="BZ64" s="1"/>
  <c r="BR64" s="1"/>
  <c r="BJ64" s="1"/>
  <c r="BB64" s="1"/>
  <c r="CS64"/>
  <c r="AZ64"/>
  <c r="AJ64"/>
  <c r="AN66"/>
  <c r="AQ66"/>
  <c r="W66"/>
  <c r="M66"/>
  <c r="AZ66"/>
  <c r="AJ66"/>
  <c r="CO68"/>
  <c r="CK68" s="1"/>
  <c r="CG68" s="1"/>
  <c r="BZ68" s="1"/>
  <c r="BR68" s="1"/>
  <c r="BJ68" s="1"/>
  <c r="BB68" s="1"/>
  <c r="CS68"/>
  <c r="AZ68"/>
  <c r="AJ68"/>
  <c r="AN70"/>
  <c r="AQ70"/>
  <c r="W70"/>
  <c r="M70"/>
  <c r="AZ70"/>
  <c r="AJ70"/>
  <c r="T89"/>
  <c r="H89"/>
  <c r="AE89"/>
  <c r="AD89"/>
  <c r="AV89"/>
  <c r="T93"/>
  <c r="H93"/>
  <c r="AE93"/>
  <c r="AD93"/>
  <c r="AV93"/>
  <c r="AN72"/>
  <c r="AQ72"/>
  <c r="W72"/>
  <c r="M72"/>
  <c r="CQ72"/>
  <c r="CM72" s="1"/>
  <c r="CI72" s="1"/>
  <c r="CD72" s="1"/>
  <c r="BV72" s="1"/>
  <c r="BN72" s="1"/>
  <c r="BF72" s="1"/>
  <c r="AT72" s="1"/>
  <c r="P72"/>
  <c r="BO72" s="1"/>
  <c r="BG72" s="1"/>
  <c r="AU72" s="1"/>
  <c r="AB72" s="1"/>
  <c r="CQ74"/>
  <c r="CM74" s="1"/>
  <c r="CI74" s="1"/>
  <c r="CD74" s="1"/>
  <c r="BV74" s="1"/>
  <c r="BN74" s="1"/>
  <c r="BF74" s="1"/>
  <c r="AT74" s="1"/>
  <c r="P74"/>
  <c r="BW74" s="1"/>
  <c r="AN76"/>
  <c r="AQ76"/>
  <c r="W76"/>
  <c r="M76"/>
  <c r="CQ76"/>
  <c r="CM76" s="1"/>
  <c r="P76"/>
  <c r="BO76" s="1"/>
  <c r="BG76" s="1"/>
  <c r="AU76" s="1"/>
  <c r="AB76" s="1"/>
  <c r="CQ78"/>
  <c r="CM78" s="1"/>
  <c r="BW78"/>
  <c r="P78"/>
  <c r="BO78" s="1"/>
  <c r="BG78" s="1"/>
  <c r="AU78" s="1"/>
  <c r="AB78" s="1"/>
  <c r="AN80"/>
  <c r="AQ80"/>
  <c r="W80"/>
  <c r="M80"/>
  <c r="CQ80"/>
  <c r="CM80" s="1"/>
  <c r="CI80" s="1"/>
  <c r="CD80" s="1"/>
  <c r="BV80" s="1"/>
  <c r="BN80" s="1"/>
  <c r="BF80" s="1"/>
  <c r="AT80" s="1"/>
  <c r="P80"/>
  <c r="BO80" s="1"/>
  <c r="BG80" s="1"/>
  <c r="AU80" s="1"/>
  <c r="AB80" s="1"/>
  <c r="CQ82"/>
  <c r="CM82" s="1"/>
  <c r="CI82" s="1"/>
  <c r="CD82" s="1"/>
  <c r="BV82" s="1"/>
  <c r="BN82" s="1"/>
  <c r="BF82" s="1"/>
  <c r="AT82" s="1"/>
  <c r="P82"/>
  <c r="BW82" s="1"/>
  <c r="AN84"/>
  <c r="AQ84"/>
  <c r="W84"/>
  <c r="M84"/>
  <c r="BA84"/>
  <c r="CQ84"/>
  <c r="CM84" s="1"/>
  <c r="P84"/>
  <c r="BO84" s="1"/>
  <c r="BG84" s="1"/>
  <c r="AU84" s="1"/>
  <c r="AB84" s="1"/>
  <c r="CS86"/>
  <c r="CO86" s="1"/>
  <c r="BA86"/>
  <c r="CQ86"/>
  <c r="CM86" s="1"/>
  <c r="CI86" s="1"/>
  <c r="CD86" s="1"/>
  <c r="BV86" s="1"/>
  <c r="BN86" s="1"/>
  <c r="BF86" s="1"/>
  <c r="AT86" s="1"/>
  <c r="P86"/>
  <c r="BO86" s="1"/>
  <c r="BG86" s="1"/>
  <c r="AU86" s="1"/>
  <c r="AB86" s="1"/>
  <c r="AN88"/>
  <c r="M88"/>
  <c r="AQ88"/>
  <c r="W88"/>
  <c r="X88" s="1"/>
  <c r="BA88"/>
  <c r="BK88"/>
  <c r="BC88" s="1"/>
  <c r="AL88" s="1"/>
  <c r="CI101"/>
  <c r="BG101"/>
  <c r="AU101" s="1"/>
  <c r="AB101" s="1"/>
  <c r="AS101"/>
  <c r="CD101"/>
  <c r="BV101" s="1"/>
  <c r="BN101" s="1"/>
  <c r="BF101" s="1"/>
  <c r="AT101" s="1"/>
  <c r="CS90"/>
  <c r="CO90" s="1"/>
  <c r="AK90" s="1"/>
  <c r="AZ90"/>
  <c r="AJ90"/>
  <c r="CS92"/>
  <c r="CO92" s="1"/>
  <c r="AK92" s="1"/>
  <c r="AZ92"/>
  <c r="AJ92"/>
  <c r="CQ94"/>
  <c r="CM94" s="1"/>
  <c r="BO94"/>
  <c r="BG94" s="1"/>
  <c r="AU94" s="1"/>
  <c r="AB94" s="1"/>
  <c r="BW94"/>
  <c r="BK96"/>
  <c r="BC96" s="1"/>
  <c r="AL96" s="1"/>
  <c r="BA96"/>
  <c r="AN98"/>
  <c r="AQ98"/>
  <c r="W98"/>
  <c r="M98"/>
  <c r="AZ98"/>
  <c r="AJ98"/>
  <c r="CT31"/>
  <c r="CP31" s="1"/>
  <c r="CT29"/>
  <c r="CP29" s="1"/>
  <c r="BM71"/>
  <c r="BE71" s="1"/>
  <c r="AP71" s="1"/>
  <c r="AF19"/>
  <c r="U21"/>
  <c r="AF23"/>
  <c r="S77"/>
  <c r="BY77" s="1"/>
  <c r="BQ77" s="1"/>
  <c r="BI77" s="1"/>
  <c r="AY77" s="1"/>
  <c r="AG77" s="1"/>
  <c r="AF78"/>
  <c r="P21"/>
  <c r="BW21" s="1"/>
  <c r="P25"/>
  <c r="BO25" s="1"/>
  <c r="BG25" s="1"/>
  <c r="AU25" s="1"/>
  <c r="AB25" s="1"/>
  <c r="P29"/>
  <c r="BO29" s="1"/>
  <c r="BG29" s="1"/>
  <c r="AU29" s="1"/>
  <c r="AB29" s="1"/>
  <c r="S34"/>
  <c r="CF34" s="1"/>
  <c r="P92"/>
  <c r="BW92" s="1"/>
  <c r="U5"/>
  <c r="U9"/>
  <c r="S2"/>
  <c r="BY2" s="1"/>
  <c r="BQ2" s="1"/>
  <c r="BI2" s="1"/>
  <c r="AY2" s="1"/>
  <c r="AG2" s="1"/>
  <c r="S14"/>
  <c r="BY14" s="1"/>
  <c r="BQ14" s="1"/>
  <c r="BI14" s="1"/>
  <c r="AY14" s="1"/>
  <c r="AG14" s="1"/>
  <c r="S18"/>
  <c r="S22"/>
  <c r="CF22" s="1"/>
  <c r="S26"/>
  <c r="BY26" s="1"/>
  <c r="BQ26" s="1"/>
  <c r="BI26" s="1"/>
  <c r="AY26" s="1"/>
  <c r="AG26" s="1"/>
  <c r="S39"/>
  <c r="BY39" s="1"/>
  <c r="BQ39" s="1"/>
  <c r="BI39" s="1"/>
  <c r="AY39" s="1"/>
  <c r="AG39" s="1"/>
  <c r="S43"/>
  <c r="BY43" s="1"/>
  <c r="BQ43" s="1"/>
  <c r="BI43" s="1"/>
  <c r="AY43" s="1"/>
  <c r="AG43" s="1"/>
  <c r="S47"/>
  <c r="BY47" s="1"/>
  <c r="BQ47" s="1"/>
  <c r="BI47" s="1"/>
  <c r="AY47" s="1"/>
  <c r="AG47" s="1"/>
  <c r="S51"/>
  <c r="CF51" s="1"/>
  <c r="S55"/>
  <c r="BY55" s="1"/>
  <c r="BQ55" s="1"/>
  <c r="BI55" s="1"/>
  <c r="AY55" s="1"/>
  <c r="AG55" s="1"/>
  <c r="S59"/>
  <c r="BY59" s="1"/>
  <c r="BQ59" s="1"/>
  <c r="BI59" s="1"/>
  <c r="AY59" s="1"/>
  <c r="AG59" s="1"/>
  <c r="S63"/>
  <c r="BY63" s="1"/>
  <c r="BQ63" s="1"/>
  <c r="BI63" s="1"/>
  <c r="AY63" s="1"/>
  <c r="AG63" s="1"/>
  <c r="S67"/>
  <c r="BY67" s="1"/>
  <c r="BQ67" s="1"/>
  <c r="BI67" s="1"/>
  <c r="AY67" s="1"/>
  <c r="AG67" s="1"/>
  <c r="S41"/>
  <c r="BY41" s="1"/>
  <c r="BQ41" s="1"/>
  <c r="BI41" s="1"/>
  <c r="AY41" s="1"/>
  <c r="AG41" s="1"/>
  <c r="S45"/>
  <c r="CF45" s="1"/>
  <c r="S49"/>
  <c r="BY49" s="1"/>
  <c r="BQ49" s="1"/>
  <c r="BI49" s="1"/>
  <c r="AY49" s="1"/>
  <c r="AG49" s="1"/>
  <c r="S53"/>
  <c r="BY53" s="1"/>
  <c r="BQ53" s="1"/>
  <c r="BI53" s="1"/>
  <c r="AY53" s="1"/>
  <c r="AG53" s="1"/>
  <c r="S57"/>
  <c r="BY57" s="1"/>
  <c r="BQ57" s="1"/>
  <c r="BI57" s="1"/>
  <c r="AY57" s="1"/>
  <c r="AG57" s="1"/>
  <c r="S61"/>
  <c r="CF61" s="1"/>
  <c r="S65"/>
  <c r="BY65" s="1"/>
  <c r="BQ65" s="1"/>
  <c r="BI65" s="1"/>
  <c r="AY65" s="1"/>
  <c r="AG65" s="1"/>
  <c r="S69"/>
  <c r="BY69" s="1"/>
  <c r="BQ69" s="1"/>
  <c r="BI69" s="1"/>
  <c r="AY69" s="1"/>
  <c r="AG69" s="1"/>
  <c r="S75"/>
  <c r="BY75" s="1"/>
  <c r="BQ75" s="1"/>
  <c r="BI75" s="1"/>
  <c r="AY75" s="1"/>
  <c r="AG75" s="1"/>
  <c r="S79"/>
  <c r="CF79" s="1"/>
  <c r="S83"/>
  <c r="BY83" s="1"/>
  <c r="BQ83" s="1"/>
  <c r="BI83" s="1"/>
  <c r="AY83" s="1"/>
  <c r="AG83" s="1"/>
  <c r="S87"/>
  <c r="BY87" s="1"/>
  <c r="BQ87" s="1"/>
  <c r="BI87" s="1"/>
  <c r="AY87" s="1"/>
  <c r="AG87" s="1"/>
  <c r="S96"/>
  <c r="CF96" s="1"/>
  <c r="R91"/>
  <c r="K91"/>
  <c r="S91"/>
  <c r="R95"/>
  <c r="K95"/>
  <c r="R97"/>
  <c r="K97"/>
  <c r="S97"/>
  <c r="R101"/>
  <c r="K101"/>
  <c r="S101"/>
  <c r="L72"/>
  <c r="V72"/>
  <c r="CA72" s="1"/>
  <c r="U74"/>
  <c r="L74"/>
  <c r="V74"/>
  <c r="L76"/>
  <c r="CS76" s="1"/>
  <c r="CO76" s="1"/>
  <c r="AK76" s="1"/>
  <c r="V76"/>
  <c r="CA76" s="1"/>
  <c r="U78"/>
  <c r="L78"/>
  <c r="V78"/>
  <c r="L80"/>
  <c r="V80"/>
  <c r="CA80" s="1"/>
  <c r="U82"/>
  <c r="L82"/>
  <c r="V82"/>
  <c r="V84"/>
  <c r="CA84" s="1"/>
  <c r="V86"/>
  <c r="BS86" s="1"/>
  <c r="BK86" s="1"/>
  <c r="BC86" s="1"/>
  <c r="AL86" s="1"/>
  <c r="P91"/>
  <c r="BO91" s="1"/>
  <c r="BG91" s="1"/>
  <c r="AU91" s="1"/>
  <c r="AB91" s="1"/>
  <c r="P95"/>
  <c r="BW95" s="1"/>
  <c r="H77"/>
  <c r="H85"/>
  <c r="X31"/>
  <c r="BU31" s="1"/>
  <c r="BM31" s="1"/>
  <c r="BE31" s="1"/>
  <c r="AP31" s="1"/>
  <c r="X29"/>
  <c r="CC29" s="1"/>
  <c r="H99"/>
  <c r="L2"/>
  <c r="V2"/>
  <c r="CQ4"/>
  <c r="CM4" s="1"/>
  <c r="AA4" s="1"/>
  <c r="CR5"/>
  <c r="CN5" s="1"/>
  <c r="AF5" s="1"/>
  <c r="CQ6"/>
  <c r="CM6" s="1"/>
  <c r="AA6" s="1"/>
  <c r="CR7"/>
  <c r="CN7" s="1"/>
  <c r="AF7" s="1"/>
  <c r="CQ8"/>
  <c r="CM8" s="1"/>
  <c r="AA8" s="1"/>
  <c r="CR9"/>
  <c r="CN9" s="1"/>
  <c r="CQ35"/>
  <c r="CM35" s="1"/>
  <c r="AA35" s="1"/>
  <c r="CQ43"/>
  <c r="CM43" s="1"/>
  <c r="AA43" s="1"/>
  <c r="CQ59"/>
  <c r="CM59" s="1"/>
  <c r="AA59" s="1"/>
  <c r="J59" i="2"/>
  <c r="E764" i="3"/>
  <c r="B767" s="1"/>
  <c r="E912"/>
  <c r="B915" s="1"/>
  <c r="C27"/>
  <c r="D27" s="1"/>
  <c r="E357"/>
  <c r="B360" s="1"/>
  <c r="E394"/>
  <c r="B397" s="1"/>
  <c r="E431"/>
  <c r="B434" s="1"/>
  <c r="C434" s="1"/>
  <c r="D434" s="1"/>
  <c r="E468"/>
  <c r="B471" s="1"/>
  <c r="E616"/>
  <c r="B619" s="1"/>
  <c r="C619" s="1"/>
  <c r="D619" s="1"/>
  <c r="E135"/>
  <c r="B138" s="1"/>
  <c r="E690"/>
  <c r="B693" s="1"/>
  <c r="C693" s="1"/>
  <c r="D693" s="1"/>
  <c r="E653"/>
  <c r="B656" s="1"/>
  <c r="C656" s="1"/>
  <c r="D656" s="1"/>
  <c r="E727"/>
  <c r="B730" s="1"/>
  <c r="C730" s="1"/>
  <c r="D730" s="1"/>
  <c r="C989"/>
  <c r="D989" s="1"/>
  <c r="C952"/>
  <c r="D952" s="1"/>
  <c r="C915"/>
  <c r="D915" s="1"/>
  <c r="C878"/>
  <c r="D878" s="1"/>
  <c r="C841"/>
  <c r="D841" s="1"/>
  <c r="C804"/>
  <c r="D804" s="1"/>
  <c r="C767"/>
  <c r="D767" s="1"/>
  <c r="C582"/>
  <c r="D582" s="1"/>
  <c r="C545"/>
  <c r="D545" s="1"/>
  <c r="C508"/>
  <c r="D508" s="1"/>
  <c r="C471"/>
  <c r="D471" s="1"/>
  <c r="C397"/>
  <c r="D397" s="1"/>
  <c r="C323"/>
  <c r="D323" s="1"/>
  <c r="C286"/>
  <c r="D286" s="1"/>
  <c r="C249"/>
  <c r="D249" s="1"/>
  <c r="C212"/>
  <c r="D212" s="1"/>
  <c r="C175"/>
  <c r="D175" s="1"/>
  <c r="C101"/>
  <c r="D101" s="1"/>
  <c r="C64"/>
  <c r="D64" s="1"/>
  <c r="AF37" i="7" l="1"/>
  <c r="CJ37"/>
  <c r="CE37" s="1"/>
  <c r="BX37" s="1"/>
  <c r="BP37" s="1"/>
  <c r="BH37" s="1"/>
  <c r="AX37" s="1"/>
  <c r="AK75"/>
  <c r="CK75"/>
  <c r="CG75" s="1"/>
  <c r="BZ75" s="1"/>
  <c r="BR75" s="1"/>
  <c r="BJ75" s="1"/>
  <c r="BB75" s="1"/>
  <c r="BS60"/>
  <c r="BK60" s="1"/>
  <c r="BC60" s="1"/>
  <c r="AL60" s="1"/>
  <c r="CA60"/>
  <c r="AF79"/>
  <c r="CJ79"/>
  <c r="CE79" s="1"/>
  <c r="BX79" s="1"/>
  <c r="BP79" s="1"/>
  <c r="BH79" s="1"/>
  <c r="AX79" s="1"/>
  <c r="AF61"/>
  <c r="CJ61"/>
  <c r="CE61" s="1"/>
  <c r="BX61" s="1"/>
  <c r="BP61" s="1"/>
  <c r="BH61" s="1"/>
  <c r="AX61" s="1"/>
  <c r="AF45"/>
  <c r="CJ45"/>
  <c r="CE45" s="1"/>
  <c r="BX45" s="1"/>
  <c r="BP45" s="1"/>
  <c r="BH45" s="1"/>
  <c r="AX45" s="1"/>
  <c r="AF59"/>
  <c r="CJ59"/>
  <c r="CE59" s="1"/>
  <c r="BX59" s="1"/>
  <c r="BP59" s="1"/>
  <c r="BH59" s="1"/>
  <c r="AX59" s="1"/>
  <c r="AF43"/>
  <c r="CJ43"/>
  <c r="CE43" s="1"/>
  <c r="BX43" s="1"/>
  <c r="BP43" s="1"/>
  <c r="BH43" s="1"/>
  <c r="AX43" s="1"/>
  <c r="AK41"/>
  <c r="CK41"/>
  <c r="CG41" s="1"/>
  <c r="BZ41" s="1"/>
  <c r="BR41" s="1"/>
  <c r="BJ41" s="1"/>
  <c r="BB41" s="1"/>
  <c r="BS68"/>
  <c r="BK68" s="1"/>
  <c r="BC68" s="1"/>
  <c r="AL68" s="1"/>
  <c r="CA68"/>
  <c r="CR13"/>
  <c r="CN13" s="1"/>
  <c r="S13"/>
  <c r="S17"/>
  <c r="CR17"/>
  <c r="CN17" s="1"/>
  <c r="P16"/>
  <c r="CQ16"/>
  <c r="CM16" s="1"/>
  <c r="S21"/>
  <c r="CF21" s="1"/>
  <c r="CR21"/>
  <c r="CN21" s="1"/>
  <c r="CJ21" s="1"/>
  <c r="CE21" s="1"/>
  <c r="BX21" s="1"/>
  <c r="BP21" s="1"/>
  <c r="BW70"/>
  <c r="CK62"/>
  <c r="CG62" s="1"/>
  <c r="BZ62" s="1"/>
  <c r="BR62" s="1"/>
  <c r="BJ62" s="1"/>
  <c r="BB62" s="1"/>
  <c r="CK58"/>
  <c r="CG58" s="1"/>
  <c r="BZ58" s="1"/>
  <c r="BR58" s="1"/>
  <c r="BJ58" s="1"/>
  <c r="BB58" s="1"/>
  <c r="L85"/>
  <c r="L99"/>
  <c r="CF32"/>
  <c r="CA71"/>
  <c r="BW32"/>
  <c r="BW33"/>
  <c r="CR29"/>
  <c r="S29"/>
  <c r="CN29"/>
  <c r="H25"/>
  <c r="T25"/>
  <c r="K25"/>
  <c r="AW25" s="1"/>
  <c r="AV25"/>
  <c r="AE25"/>
  <c r="AD25"/>
  <c r="S25"/>
  <c r="L20"/>
  <c r="BW17"/>
  <c r="L16"/>
  <c r="AI16"/>
  <c r="CJ94"/>
  <c r="CE94" s="1"/>
  <c r="BX94" s="1"/>
  <c r="BP94" s="1"/>
  <c r="BH94" s="1"/>
  <c r="AX94" s="1"/>
  <c r="AF94"/>
  <c r="AK84"/>
  <c r="CK84"/>
  <c r="CG84" s="1"/>
  <c r="BZ84" s="1"/>
  <c r="BR84" s="1"/>
  <c r="BJ84" s="1"/>
  <c r="BB84" s="1"/>
  <c r="AO32"/>
  <c r="CL32"/>
  <c r="CH32" s="1"/>
  <c r="CB32" s="1"/>
  <c r="BT32" s="1"/>
  <c r="BL32" s="1"/>
  <c r="BD32" s="1"/>
  <c r="AA39"/>
  <c r="CI39"/>
  <c r="CD39" s="1"/>
  <c r="BV39" s="1"/>
  <c r="BN39" s="1"/>
  <c r="BF39" s="1"/>
  <c r="AT39" s="1"/>
  <c r="CJ88"/>
  <c r="CE88" s="1"/>
  <c r="BX88" s="1"/>
  <c r="BP88" s="1"/>
  <c r="BH88" s="1"/>
  <c r="AX88" s="1"/>
  <c r="AF88"/>
  <c r="CJ90"/>
  <c r="CE90" s="1"/>
  <c r="BX90" s="1"/>
  <c r="BP90" s="1"/>
  <c r="BH90" s="1"/>
  <c r="AX90" s="1"/>
  <c r="AF90"/>
  <c r="AK65"/>
  <c r="CK65"/>
  <c r="CG65" s="1"/>
  <c r="BZ65" s="1"/>
  <c r="BR65" s="1"/>
  <c r="BJ65" s="1"/>
  <c r="BB65" s="1"/>
  <c r="CA90"/>
  <c r="BS90"/>
  <c r="AK86"/>
  <c r="CK86"/>
  <c r="CG86" s="1"/>
  <c r="BZ86" s="1"/>
  <c r="BR86" s="1"/>
  <c r="BJ86" s="1"/>
  <c r="BB86" s="1"/>
  <c r="AF87"/>
  <c r="CJ87"/>
  <c r="CE87" s="1"/>
  <c r="BX87" s="1"/>
  <c r="BP87" s="1"/>
  <c r="BH87" s="1"/>
  <c r="AX87" s="1"/>
  <c r="AF69"/>
  <c r="CJ69"/>
  <c r="CE69" s="1"/>
  <c r="BX69" s="1"/>
  <c r="BP69" s="1"/>
  <c r="BH69" s="1"/>
  <c r="AX69" s="1"/>
  <c r="AF53"/>
  <c r="CJ53"/>
  <c r="CE53" s="1"/>
  <c r="BX53" s="1"/>
  <c r="BP53" s="1"/>
  <c r="BH53" s="1"/>
  <c r="AX53" s="1"/>
  <c r="AF67"/>
  <c r="CJ67"/>
  <c r="CE67" s="1"/>
  <c r="BX67" s="1"/>
  <c r="BP67" s="1"/>
  <c r="BH67" s="1"/>
  <c r="AX67" s="1"/>
  <c r="AF51"/>
  <c r="CJ51"/>
  <c r="CE51" s="1"/>
  <c r="BX51" s="1"/>
  <c r="BP51" s="1"/>
  <c r="BH51" s="1"/>
  <c r="AX51" s="1"/>
  <c r="AF93"/>
  <c r="CJ93"/>
  <c r="CE93" s="1"/>
  <c r="BX93" s="1"/>
  <c r="BP93" s="1"/>
  <c r="BH93" s="1"/>
  <c r="AX93" s="1"/>
  <c r="AK36"/>
  <c r="CK36"/>
  <c r="CG36" s="1"/>
  <c r="BZ36" s="1"/>
  <c r="BR36" s="1"/>
  <c r="BJ36" s="1"/>
  <c r="BB36" s="1"/>
  <c r="AO30"/>
  <c r="CL30"/>
  <c r="CH30" s="1"/>
  <c r="CB30" s="1"/>
  <c r="BT30" s="1"/>
  <c r="BL30" s="1"/>
  <c r="BD30" s="1"/>
  <c r="AA69"/>
  <c r="CI69"/>
  <c r="CD69" s="1"/>
  <c r="BV69" s="1"/>
  <c r="BN69" s="1"/>
  <c r="BF69" s="1"/>
  <c r="AT69" s="1"/>
  <c r="AK49"/>
  <c r="CK49"/>
  <c r="CG49" s="1"/>
  <c r="BZ49" s="1"/>
  <c r="BR49" s="1"/>
  <c r="BJ49" s="1"/>
  <c r="BB49" s="1"/>
  <c r="BS92"/>
  <c r="CA92"/>
  <c r="CF83"/>
  <c r="CF65"/>
  <c r="CF49"/>
  <c r="CF63"/>
  <c r="CF47"/>
  <c r="CF26"/>
  <c r="BO88"/>
  <c r="BG88" s="1"/>
  <c r="AU88" s="1"/>
  <c r="AB88" s="1"/>
  <c r="BS62"/>
  <c r="BK62" s="1"/>
  <c r="BC62" s="1"/>
  <c r="AL62" s="1"/>
  <c r="CF92"/>
  <c r="CC31"/>
  <c r="CA86"/>
  <c r="BW84"/>
  <c r="BW76"/>
  <c r="CF75"/>
  <c r="CF57"/>
  <c r="CF41"/>
  <c r="CF55"/>
  <c r="CF39"/>
  <c r="CF18"/>
  <c r="BY18" s="1"/>
  <c r="BQ18" s="1"/>
  <c r="BI18" s="1"/>
  <c r="AY18" s="1"/>
  <c r="AG18" s="1"/>
  <c r="AF77"/>
  <c r="CC33"/>
  <c r="BS70"/>
  <c r="BK70" s="1"/>
  <c r="BC70" s="1"/>
  <c r="AL70" s="1"/>
  <c r="BW66"/>
  <c r="CK66"/>
  <c r="CG66" s="1"/>
  <c r="BZ66" s="1"/>
  <c r="BR66" s="1"/>
  <c r="BJ66" s="1"/>
  <c r="BB66" s="1"/>
  <c r="BW52"/>
  <c r="BW44"/>
  <c r="L77"/>
  <c r="CA63"/>
  <c r="CA55"/>
  <c r="CA47"/>
  <c r="CA67"/>
  <c r="CA59"/>
  <c r="CA51"/>
  <c r="CA43"/>
  <c r="BW15"/>
  <c r="BW71"/>
  <c r="BW13"/>
  <c r="L12"/>
  <c r="CC9"/>
  <c r="CC7"/>
  <c r="CJ6"/>
  <c r="CE6" s="1"/>
  <c r="BX6" s="1"/>
  <c r="BP6" s="1"/>
  <c r="BH6" s="1"/>
  <c r="AX6" s="1"/>
  <c r="AF6"/>
  <c r="AO5"/>
  <c r="CC5"/>
  <c r="CC3"/>
  <c r="CF2"/>
  <c r="CI84"/>
  <c r="CD84" s="1"/>
  <c r="BV84" s="1"/>
  <c r="BN84" s="1"/>
  <c r="BF84" s="1"/>
  <c r="AT84" s="1"/>
  <c r="AA84"/>
  <c r="CI76"/>
  <c r="CD76" s="1"/>
  <c r="BV76" s="1"/>
  <c r="BN76" s="1"/>
  <c r="BF76" s="1"/>
  <c r="AT76" s="1"/>
  <c r="AA76"/>
  <c r="AF75"/>
  <c r="CJ75"/>
  <c r="CE75" s="1"/>
  <c r="BX75" s="1"/>
  <c r="BP75" s="1"/>
  <c r="BH75" s="1"/>
  <c r="AX75" s="1"/>
  <c r="AF57"/>
  <c r="CJ57"/>
  <c r="CE57" s="1"/>
  <c r="BX57" s="1"/>
  <c r="BP57" s="1"/>
  <c r="BH57" s="1"/>
  <c r="AX57" s="1"/>
  <c r="AF41"/>
  <c r="CJ41"/>
  <c r="CE41" s="1"/>
  <c r="BX41" s="1"/>
  <c r="BP41" s="1"/>
  <c r="BH41" s="1"/>
  <c r="AX41" s="1"/>
  <c r="AF55"/>
  <c r="CJ55"/>
  <c r="CE55" s="1"/>
  <c r="BX55" s="1"/>
  <c r="BP55" s="1"/>
  <c r="BH55" s="1"/>
  <c r="AX55" s="1"/>
  <c r="AF39"/>
  <c r="CJ39"/>
  <c r="CE39" s="1"/>
  <c r="BX39" s="1"/>
  <c r="BP39" s="1"/>
  <c r="BH39" s="1"/>
  <c r="AX39" s="1"/>
  <c r="CJ22"/>
  <c r="CE22" s="1"/>
  <c r="BX22" s="1"/>
  <c r="BP22" s="1"/>
  <c r="BH22" s="1"/>
  <c r="AX22" s="1"/>
  <c r="AF22" s="1"/>
  <c r="AF18"/>
  <c r="CJ18"/>
  <c r="CE18" s="1"/>
  <c r="BX18" s="1"/>
  <c r="BP18" s="1"/>
  <c r="BH18" s="1"/>
  <c r="AX18" s="1"/>
  <c r="AF2"/>
  <c r="CJ2"/>
  <c r="CE2" s="1"/>
  <c r="BX2" s="1"/>
  <c r="BP2" s="1"/>
  <c r="BH2" s="1"/>
  <c r="AX2" s="1"/>
  <c r="CI89"/>
  <c r="CD89" s="1"/>
  <c r="BV89" s="1"/>
  <c r="BN89" s="1"/>
  <c r="BF89" s="1"/>
  <c r="AT89" s="1"/>
  <c r="AA89"/>
  <c r="V81"/>
  <c r="BS81" s="1"/>
  <c r="CI83"/>
  <c r="CD83" s="1"/>
  <c r="BV83" s="1"/>
  <c r="BN83" s="1"/>
  <c r="BF83" s="1"/>
  <c r="AT83" s="1"/>
  <c r="AA83"/>
  <c r="AA47"/>
  <c r="CI47"/>
  <c r="CD47" s="1"/>
  <c r="BV47" s="1"/>
  <c r="BN47" s="1"/>
  <c r="BF47" s="1"/>
  <c r="AT47" s="1"/>
  <c r="AK87"/>
  <c r="CK87"/>
  <c r="CG87" s="1"/>
  <c r="BZ87" s="1"/>
  <c r="BR87" s="1"/>
  <c r="BJ87" s="1"/>
  <c r="BB87" s="1"/>
  <c r="CI27"/>
  <c r="CD27" s="1"/>
  <c r="BV27" s="1"/>
  <c r="BN27" s="1"/>
  <c r="BF27" s="1"/>
  <c r="AT27" s="1"/>
  <c r="AA27"/>
  <c r="AO71"/>
  <c r="CL71"/>
  <c r="CH71" s="1"/>
  <c r="CB71" s="1"/>
  <c r="BT71" s="1"/>
  <c r="BL71" s="1"/>
  <c r="BD71" s="1"/>
  <c r="AK96"/>
  <c r="CK96"/>
  <c r="CG96" s="1"/>
  <c r="BZ96" s="1"/>
  <c r="BR96" s="1"/>
  <c r="BJ96" s="1"/>
  <c r="BB96" s="1"/>
  <c r="CI88"/>
  <c r="CD88" s="1"/>
  <c r="BV88" s="1"/>
  <c r="BN88" s="1"/>
  <c r="BF88" s="1"/>
  <c r="AT88" s="1"/>
  <c r="AA88"/>
  <c r="CI70"/>
  <c r="CD70" s="1"/>
  <c r="BV70" s="1"/>
  <c r="BN70" s="1"/>
  <c r="BF70" s="1"/>
  <c r="AT70" s="1"/>
  <c r="AA70"/>
  <c r="CI62"/>
  <c r="CD62" s="1"/>
  <c r="BV62" s="1"/>
  <c r="BN62" s="1"/>
  <c r="BF62" s="1"/>
  <c r="AT62" s="1"/>
  <c r="AA62"/>
  <c r="CI58"/>
  <c r="CD58" s="1"/>
  <c r="BV58" s="1"/>
  <c r="BN58" s="1"/>
  <c r="BF58" s="1"/>
  <c r="AT58" s="1"/>
  <c r="AA58"/>
  <c r="CI54"/>
  <c r="CD54" s="1"/>
  <c r="BV54" s="1"/>
  <c r="BN54" s="1"/>
  <c r="BF54" s="1"/>
  <c r="AT54" s="1"/>
  <c r="AA54"/>
  <c r="CI46"/>
  <c r="CD46" s="1"/>
  <c r="BV46" s="1"/>
  <c r="BN46" s="1"/>
  <c r="BF46" s="1"/>
  <c r="AT46" s="1"/>
  <c r="AA46"/>
  <c r="CI38"/>
  <c r="CD38" s="1"/>
  <c r="BV38" s="1"/>
  <c r="BN38" s="1"/>
  <c r="BF38" s="1"/>
  <c r="AT38" s="1"/>
  <c r="AA38"/>
  <c r="V37"/>
  <c r="BS37" s="1"/>
  <c r="CI30"/>
  <c r="CD30" s="1"/>
  <c r="BV30" s="1"/>
  <c r="BN30" s="1"/>
  <c r="BF30" s="1"/>
  <c r="AT30" s="1"/>
  <c r="AA30"/>
  <c r="CJ10"/>
  <c r="CE10" s="1"/>
  <c r="BX10" s="1"/>
  <c r="BP10" s="1"/>
  <c r="BH10" s="1"/>
  <c r="AX10" s="1"/>
  <c r="AF10"/>
  <c r="CI95"/>
  <c r="CD95" s="1"/>
  <c r="BV95" s="1"/>
  <c r="BN95" s="1"/>
  <c r="BF95" s="1"/>
  <c r="AT95" s="1"/>
  <c r="AA95"/>
  <c r="CI75"/>
  <c r="CD75" s="1"/>
  <c r="BV75" s="1"/>
  <c r="BN75" s="1"/>
  <c r="BF75" s="1"/>
  <c r="AT75" s="1"/>
  <c r="AA75"/>
  <c r="AA55"/>
  <c r="CI55"/>
  <c r="CD55" s="1"/>
  <c r="BV55" s="1"/>
  <c r="BN55" s="1"/>
  <c r="BF55" s="1"/>
  <c r="AT55" s="1"/>
  <c r="CJ30"/>
  <c r="CE30" s="1"/>
  <c r="BX30" s="1"/>
  <c r="BP30" s="1"/>
  <c r="BH30" s="1"/>
  <c r="AX30" s="1"/>
  <c r="AF30"/>
  <c r="CI98"/>
  <c r="CD98" s="1"/>
  <c r="BV98" s="1"/>
  <c r="BN98" s="1"/>
  <c r="BF98" s="1"/>
  <c r="AT98" s="1"/>
  <c r="AA98"/>
  <c r="CL34"/>
  <c r="CH34" s="1"/>
  <c r="CB34" s="1"/>
  <c r="BT34" s="1"/>
  <c r="BL34" s="1"/>
  <c r="BD34" s="1"/>
  <c r="AO34"/>
  <c r="CJ34"/>
  <c r="CE34" s="1"/>
  <c r="BX34" s="1"/>
  <c r="BP34" s="1"/>
  <c r="BH34" s="1"/>
  <c r="AX34" s="1"/>
  <c r="AF34"/>
  <c r="AF85"/>
  <c r="CJ85"/>
  <c r="CE85" s="1"/>
  <c r="BX85" s="1"/>
  <c r="BP85" s="1"/>
  <c r="BH85" s="1"/>
  <c r="AX85" s="1"/>
  <c r="AK53"/>
  <c r="CK53"/>
  <c r="CG53" s="1"/>
  <c r="BZ53" s="1"/>
  <c r="BR53" s="1"/>
  <c r="BJ53" s="1"/>
  <c r="BB53" s="1"/>
  <c r="CJ33"/>
  <c r="CE33" s="1"/>
  <c r="BX33" s="1"/>
  <c r="BP33" s="1"/>
  <c r="BH33" s="1"/>
  <c r="AX33" s="1"/>
  <c r="AF33"/>
  <c r="CI23"/>
  <c r="CD23" s="1"/>
  <c r="BV23" s="1"/>
  <c r="BN23" s="1"/>
  <c r="BF23" s="1"/>
  <c r="AT23" s="1"/>
  <c r="AA23"/>
  <c r="CI15"/>
  <c r="CD15" s="1"/>
  <c r="BV15" s="1"/>
  <c r="BN15" s="1"/>
  <c r="BF15" s="1"/>
  <c r="AT15" s="1"/>
  <c r="AA15"/>
  <c r="CI32"/>
  <c r="CD32" s="1"/>
  <c r="BV32" s="1"/>
  <c r="BN32" s="1"/>
  <c r="BF32" s="1"/>
  <c r="AT32" s="1"/>
  <c r="AA32"/>
  <c r="AF92"/>
  <c r="CJ92"/>
  <c r="CE92" s="1"/>
  <c r="BX92" s="1"/>
  <c r="BP92" s="1"/>
  <c r="BH92" s="1"/>
  <c r="AX92" s="1"/>
  <c r="CI33"/>
  <c r="CD33" s="1"/>
  <c r="BV33" s="1"/>
  <c r="BN33" s="1"/>
  <c r="BF33" s="1"/>
  <c r="AT33" s="1"/>
  <c r="AA33"/>
  <c r="CI17"/>
  <c r="CD17" s="1"/>
  <c r="BV17" s="1"/>
  <c r="BN17" s="1"/>
  <c r="BF17" s="1"/>
  <c r="AT17" s="1"/>
  <c r="AA17"/>
  <c r="CK10"/>
  <c r="CG10" s="1"/>
  <c r="BZ10" s="1"/>
  <c r="BR10" s="1"/>
  <c r="BJ10" s="1"/>
  <c r="BB10" s="1"/>
  <c r="AK10"/>
  <c r="CI71"/>
  <c r="CD71" s="1"/>
  <c r="BV71" s="1"/>
  <c r="BN71" s="1"/>
  <c r="BF71" s="1"/>
  <c r="AT71" s="1"/>
  <c r="AA71"/>
  <c r="CJ3"/>
  <c r="CE3" s="1"/>
  <c r="BX3" s="1"/>
  <c r="BP3" s="1"/>
  <c r="BH3" s="1"/>
  <c r="AX3" s="1"/>
  <c r="AF3"/>
  <c r="AO29"/>
  <c r="CL29"/>
  <c r="CH29" s="1"/>
  <c r="CB29" s="1"/>
  <c r="BT29" s="1"/>
  <c r="BL29" s="1"/>
  <c r="BD29" s="1"/>
  <c r="AO31"/>
  <c r="CL31"/>
  <c r="CH31" s="1"/>
  <c r="CB31" s="1"/>
  <c r="BT31" s="1"/>
  <c r="BL31" s="1"/>
  <c r="BD31" s="1"/>
  <c r="CI94"/>
  <c r="CD94" s="1"/>
  <c r="BV94" s="1"/>
  <c r="BN94" s="1"/>
  <c r="BF94" s="1"/>
  <c r="AT94" s="1"/>
  <c r="AA94"/>
  <c r="CI78"/>
  <c r="CD78" s="1"/>
  <c r="BV78" s="1"/>
  <c r="BN78" s="1"/>
  <c r="BF78" s="1"/>
  <c r="AT78" s="1"/>
  <c r="AA78"/>
  <c r="AF83"/>
  <c r="CJ83"/>
  <c r="CE83" s="1"/>
  <c r="BX83" s="1"/>
  <c r="BP83" s="1"/>
  <c r="BH83" s="1"/>
  <c r="AX83" s="1"/>
  <c r="AF65"/>
  <c r="CJ65"/>
  <c r="CE65" s="1"/>
  <c r="BX65" s="1"/>
  <c r="BP65" s="1"/>
  <c r="BH65" s="1"/>
  <c r="AX65" s="1"/>
  <c r="AF49"/>
  <c r="CJ49"/>
  <c r="CE49" s="1"/>
  <c r="BX49" s="1"/>
  <c r="BP49" s="1"/>
  <c r="BH49" s="1"/>
  <c r="AX49" s="1"/>
  <c r="AF63"/>
  <c r="CJ63"/>
  <c r="CE63" s="1"/>
  <c r="BX63" s="1"/>
  <c r="BP63" s="1"/>
  <c r="BH63" s="1"/>
  <c r="AX63" s="1"/>
  <c r="AF47"/>
  <c r="CJ47"/>
  <c r="CE47" s="1"/>
  <c r="BX47" s="1"/>
  <c r="BP47" s="1"/>
  <c r="BH47" s="1"/>
  <c r="AX47" s="1"/>
  <c r="AF26"/>
  <c r="CJ26"/>
  <c r="CE26" s="1"/>
  <c r="BX26" s="1"/>
  <c r="BP26" s="1"/>
  <c r="BH26" s="1"/>
  <c r="AX26" s="1"/>
  <c r="AF14"/>
  <c r="CJ14"/>
  <c r="CE14" s="1"/>
  <c r="BX14" s="1"/>
  <c r="BP14" s="1"/>
  <c r="BH14" s="1"/>
  <c r="AX14" s="1"/>
  <c r="V73"/>
  <c r="BS73" s="1"/>
  <c r="AA45"/>
  <c r="CI45"/>
  <c r="CD45" s="1"/>
  <c r="BV45" s="1"/>
  <c r="BN45" s="1"/>
  <c r="BF45" s="1"/>
  <c r="AT45" s="1"/>
  <c r="CI92"/>
  <c r="CD92" s="1"/>
  <c r="BV92" s="1"/>
  <c r="BN92" s="1"/>
  <c r="BF92" s="1"/>
  <c r="AT92" s="1"/>
  <c r="AA92"/>
  <c r="CI21"/>
  <c r="CD21" s="1"/>
  <c r="BV21" s="1"/>
  <c r="BN21" s="1"/>
  <c r="BF21" s="1"/>
  <c r="AT21" s="1"/>
  <c r="AA21"/>
  <c r="AO33"/>
  <c r="CL33"/>
  <c r="CH33" s="1"/>
  <c r="CB33" s="1"/>
  <c r="BT33" s="1"/>
  <c r="BL33" s="1"/>
  <c r="BD33" s="1"/>
  <c r="CI100"/>
  <c r="CD100" s="1"/>
  <c r="BV100" s="1"/>
  <c r="BN100" s="1"/>
  <c r="BF100" s="1"/>
  <c r="AT100" s="1"/>
  <c r="AA100"/>
  <c r="AK88"/>
  <c r="CK88"/>
  <c r="CG88" s="1"/>
  <c r="BZ88" s="1"/>
  <c r="BR88" s="1"/>
  <c r="BJ88" s="1"/>
  <c r="BB88" s="1"/>
  <c r="CI66"/>
  <c r="CD66" s="1"/>
  <c r="BV66" s="1"/>
  <c r="BN66" s="1"/>
  <c r="BF66" s="1"/>
  <c r="AT66" s="1"/>
  <c r="AA66"/>
  <c r="CI52"/>
  <c r="CD52" s="1"/>
  <c r="BV52" s="1"/>
  <c r="BN52" s="1"/>
  <c r="BF52" s="1"/>
  <c r="AT52" s="1"/>
  <c r="AA52"/>
  <c r="CI44"/>
  <c r="CD44" s="1"/>
  <c r="BV44" s="1"/>
  <c r="BN44" s="1"/>
  <c r="BF44" s="1"/>
  <c r="AT44" s="1"/>
  <c r="AA44"/>
  <c r="CJ96"/>
  <c r="CE96" s="1"/>
  <c r="BX96" s="1"/>
  <c r="BP96" s="1"/>
  <c r="BH96" s="1"/>
  <c r="AX96" s="1"/>
  <c r="AF96"/>
  <c r="AA53"/>
  <c r="CI53"/>
  <c r="CD53" s="1"/>
  <c r="BV53" s="1"/>
  <c r="BN53" s="1"/>
  <c r="BF53" s="1"/>
  <c r="AT53" s="1"/>
  <c r="AA10"/>
  <c r="CI10"/>
  <c r="CD10" s="1"/>
  <c r="BV10" s="1"/>
  <c r="BN10" s="1"/>
  <c r="BF10" s="1"/>
  <c r="AT10" s="1"/>
  <c r="AK94"/>
  <c r="CK94"/>
  <c r="CG94" s="1"/>
  <c r="BZ94" s="1"/>
  <c r="BR94" s="1"/>
  <c r="BJ94" s="1"/>
  <c r="BB94" s="1"/>
  <c r="CI34"/>
  <c r="CD34" s="1"/>
  <c r="BV34" s="1"/>
  <c r="BN34" s="1"/>
  <c r="BF34" s="1"/>
  <c r="AT34" s="1"/>
  <c r="AA34"/>
  <c r="CJ32"/>
  <c r="CE32" s="1"/>
  <c r="BX32" s="1"/>
  <c r="BP32" s="1"/>
  <c r="BH32" s="1"/>
  <c r="AX32" s="1"/>
  <c r="AF32"/>
  <c r="AK79"/>
  <c r="CK79"/>
  <c r="CG79" s="1"/>
  <c r="BZ79" s="1"/>
  <c r="BR79" s="1"/>
  <c r="BJ79" s="1"/>
  <c r="BB79" s="1"/>
  <c r="AK61"/>
  <c r="CK61"/>
  <c r="CG61" s="1"/>
  <c r="BZ61" s="1"/>
  <c r="BR61" s="1"/>
  <c r="BJ61" s="1"/>
  <c r="BB61" s="1"/>
  <c r="AK45"/>
  <c r="CK45"/>
  <c r="CG45" s="1"/>
  <c r="BZ45" s="1"/>
  <c r="BR45" s="1"/>
  <c r="BJ45" s="1"/>
  <c r="BB45" s="1"/>
  <c r="CI19"/>
  <c r="CD19" s="1"/>
  <c r="BV19" s="1"/>
  <c r="BN19" s="1"/>
  <c r="BF19" s="1"/>
  <c r="AT19" s="1"/>
  <c r="AA19"/>
  <c r="CI2"/>
  <c r="CD2" s="1"/>
  <c r="BV2" s="1"/>
  <c r="BN2" s="1"/>
  <c r="BF2" s="1"/>
  <c r="AT2" s="1"/>
  <c r="AA2"/>
  <c r="CI13"/>
  <c r="CD13" s="1"/>
  <c r="BV13" s="1"/>
  <c r="BN13" s="1"/>
  <c r="BF13" s="1"/>
  <c r="AT13" s="1"/>
  <c r="AA13"/>
  <c r="BA2"/>
  <c r="AQ85"/>
  <c r="W85"/>
  <c r="X85" s="1"/>
  <c r="M85"/>
  <c r="AN85"/>
  <c r="CA78"/>
  <c r="BS78"/>
  <c r="CS78"/>
  <c r="CO78"/>
  <c r="AK78" s="1"/>
  <c r="BA74"/>
  <c r="AW97"/>
  <c r="CR95"/>
  <c r="CN95" s="1"/>
  <c r="AW91"/>
  <c r="CS5"/>
  <c r="CO5" s="1"/>
  <c r="CS21"/>
  <c r="CO21" s="1"/>
  <c r="CT84"/>
  <c r="CP84"/>
  <c r="AO84" s="1"/>
  <c r="CT76"/>
  <c r="CP76"/>
  <c r="AO76" s="1"/>
  <c r="AQ93"/>
  <c r="W93"/>
  <c r="X93" s="1"/>
  <c r="M93"/>
  <c r="AN93"/>
  <c r="AJ89"/>
  <c r="AZ89"/>
  <c r="CT66"/>
  <c r="CP66" s="1"/>
  <c r="CT58"/>
  <c r="CP58" s="1"/>
  <c r="CT54"/>
  <c r="CP54" s="1"/>
  <c r="AZ35"/>
  <c r="AJ35"/>
  <c r="AQ99"/>
  <c r="W99"/>
  <c r="X99" s="1"/>
  <c r="M99"/>
  <c r="AN99"/>
  <c r="AQ77"/>
  <c r="W77"/>
  <c r="X77" s="1"/>
  <c r="M77"/>
  <c r="AN77"/>
  <c r="CA82"/>
  <c r="BS82"/>
  <c r="CS82"/>
  <c r="CO82" s="1"/>
  <c r="BA80"/>
  <c r="BK78"/>
  <c r="BC78" s="1"/>
  <c r="AL78" s="1"/>
  <c r="CK78"/>
  <c r="CG78" s="1"/>
  <c r="BZ78" s="1"/>
  <c r="BR78" s="1"/>
  <c r="BJ78" s="1"/>
  <c r="BB78" s="1"/>
  <c r="BA78"/>
  <c r="CA74"/>
  <c r="BS74"/>
  <c r="BK74" s="1"/>
  <c r="BC74" s="1"/>
  <c r="AL74" s="1"/>
  <c r="CS74"/>
  <c r="CO74" s="1"/>
  <c r="CK74" s="1"/>
  <c r="CG74" s="1"/>
  <c r="BZ74" s="1"/>
  <c r="BR74" s="1"/>
  <c r="BJ74" s="1"/>
  <c r="BB74" s="1"/>
  <c r="BA72"/>
  <c r="AW101"/>
  <c r="BY97"/>
  <c r="BQ97" s="1"/>
  <c r="BI97" s="1"/>
  <c r="AY97" s="1"/>
  <c r="AG97" s="1"/>
  <c r="CR97"/>
  <c r="CN97" s="1"/>
  <c r="CF97"/>
  <c r="AW95"/>
  <c r="BY91"/>
  <c r="BQ91" s="1"/>
  <c r="BI91" s="1"/>
  <c r="AY91" s="1"/>
  <c r="AG91" s="1"/>
  <c r="CF91"/>
  <c r="CR91"/>
  <c r="CN91" s="1"/>
  <c r="CT88"/>
  <c r="CP88" s="1"/>
  <c r="CC88"/>
  <c r="BU88"/>
  <c r="BM88" s="1"/>
  <c r="BE88" s="1"/>
  <c r="AP88" s="1"/>
  <c r="CL84"/>
  <c r="CH84" s="1"/>
  <c r="CB84" s="1"/>
  <c r="BT84" s="1"/>
  <c r="BL84" s="1"/>
  <c r="BD84" s="1"/>
  <c r="CT80"/>
  <c r="CP80"/>
  <c r="CL80" s="1"/>
  <c r="CH80" s="1"/>
  <c r="CB80" s="1"/>
  <c r="BT80" s="1"/>
  <c r="BL80" s="1"/>
  <c r="BD80" s="1"/>
  <c r="CT72"/>
  <c r="CP72" s="1"/>
  <c r="CL72" s="1"/>
  <c r="CH72" s="1"/>
  <c r="CB72" s="1"/>
  <c r="BT72" s="1"/>
  <c r="BL72" s="1"/>
  <c r="BD72" s="1"/>
  <c r="AQ35"/>
  <c r="W35"/>
  <c r="X35" s="1"/>
  <c r="M35"/>
  <c r="AN35"/>
  <c r="CT92"/>
  <c r="CP92" s="1"/>
  <c r="CC92"/>
  <c r="BU92"/>
  <c r="BM92" s="1"/>
  <c r="BE92" s="1"/>
  <c r="AP92" s="1"/>
  <c r="AQ26"/>
  <c r="W26"/>
  <c r="X26" s="1"/>
  <c r="M26"/>
  <c r="AN26"/>
  <c r="AZ26"/>
  <c r="AJ26"/>
  <c r="CS2"/>
  <c r="CO2" s="1"/>
  <c r="CK2" s="1"/>
  <c r="CG2" s="1"/>
  <c r="BZ2" s="1"/>
  <c r="BR2" s="1"/>
  <c r="BJ2" s="1"/>
  <c r="BB2" s="1"/>
  <c r="CA2"/>
  <c r="BS2"/>
  <c r="BK2" s="1"/>
  <c r="BC2" s="1"/>
  <c r="AL2" s="1"/>
  <c r="BA98"/>
  <c r="CK90"/>
  <c r="CG90" s="1"/>
  <c r="BZ90" s="1"/>
  <c r="BR90" s="1"/>
  <c r="BJ90" s="1"/>
  <c r="BB90" s="1"/>
  <c r="BA90"/>
  <c r="BK90"/>
  <c r="BC90" s="1"/>
  <c r="AL90" s="1"/>
  <c r="BK56"/>
  <c r="BC56" s="1"/>
  <c r="AL56" s="1"/>
  <c r="BA56"/>
  <c r="CK56"/>
  <c r="CG56" s="1"/>
  <c r="BZ56" s="1"/>
  <c r="BR56" s="1"/>
  <c r="BJ56" s="1"/>
  <c r="BB56" s="1"/>
  <c r="CS54"/>
  <c r="CO54"/>
  <c r="AK54" s="1"/>
  <c r="BA50"/>
  <c r="BK48"/>
  <c r="BC48" s="1"/>
  <c r="AL48" s="1"/>
  <c r="BA48"/>
  <c r="CK48"/>
  <c r="CG48" s="1"/>
  <c r="BZ48" s="1"/>
  <c r="BR48" s="1"/>
  <c r="BJ48" s="1"/>
  <c r="BB48" s="1"/>
  <c r="CS46"/>
  <c r="AK46"/>
  <c r="CO46"/>
  <c r="BA42"/>
  <c r="BK40"/>
  <c r="BC40"/>
  <c r="AL40" s="1"/>
  <c r="BA40"/>
  <c r="CK40"/>
  <c r="CG40" s="1"/>
  <c r="BZ40" s="1"/>
  <c r="BR40" s="1"/>
  <c r="BJ40" s="1"/>
  <c r="BB40" s="1"/>
  <c r="CS38"/>
  <c r="CO38"/>
  <c r="AK38" s="1"/>
  <c r="BQ35"/>
  <c r="BI35" s="1"/>
  <c r="AY35" s="1"/>
  <c r="AG35" s="1"/>
  <c r="AW35"/>
  <c r="CJ35"/>
  <c r="CE35" s="1"/>
  <c r="BX35" s="1"/>
  <c r="BP35" s="1"/>
  <c r="BH35" s="1"/>
  <c r="AX35" s="1"/>
  <c r="AW28"/>
  <c r="CR24"/>
  <c r="CN24" s="1"/>
  <c r="CR20"/>
  <c r="CN20" s="1"/>
  <c r="CR16"/>
  <c r="CN16" s="1"/>
  <c r="CR12"/>
  <c r="CN12" s="1"/>
  <c r="CS7"/>
  <c r="CO7" s="1"/>
  <c r="CK7" s="1"/>
  <c r="CG7" s="1"/>
  <c r="BZ7" s="1"/>
  <c r="BR7" s="1"/>
  <c r="BJ7" s="1"/>
  <c r="BB7" s="1"/>
  <c r="V7"/>
  <c r="BS7" s="1"/>
  <c r="BK7" s="1"/>
  <c r="BC7" s="1"/>
  <c r="AL7" s="1"/>
  <c r="BA5"/>
  <c r="AW4"/>
  <c r="BK100"/>
  <c r="BC100" s="1"/>
  <c r="AL100" s="1"/>
  <c r="BA100"/>
  <c r="CK100"/>
  <c r="CG100" s="1"/>
  <c r="BZ100" s="1"/>
  <c r="BR100" s="1"/>
  <c r="BJ100" s="1"/>
  <c r="BB100" s="1"/>
  <c r="CS101"/>
  <c r="CO101" s="1"/>
  <c r="V101"/>
  <c r="BS101" s="1"/>
  <c r="BK101" s="1"/>
  <c r="BC101" s="1"/>
  <c r="AL101" s="1"/>
  <c r="BK97"/>
  <c r="BC97"/>
  <c r="BA97"/>
  <c r="AL97"/>
  <c r="AW81"/>
  <c r="AW73"/>
  <c r="BY99"/>
  <c r="CR99"/>
  <c r="CN99" s="1"/>
  <c r="CF99"/>
  <c r="CR71"/>
  <c r="CN71" s="1"/>
  <c r="BK67"/>
  <c r="BC67"/>
  <c r="BA67"/>
  <c r="AL67"/>
  <c r="BK59"/>
  <c r="BC59"/>
  <c r="BA59"/>
  <c r="AL59"/>
  <c r="BK51"/>
  <c r="BC51"/>
  <c r="BA51"/>
  <c r="AL51"/>
  <c r="BK43"/>
  <c r="BC43"/>
  <c r="BA43"/>
  <c r="AL43"/>
  <c r="BA39"/>
  <c r="BK23"/>
  <c r="BC23" s="1"/>
  <c r="AL23" s="1"/>
  <c r="BA23"/>
  <c r="BA21"/>
  <c r="AJ21" s="1"/>
  <c r="AQ91"/>
  <c r="W91"/>
  <c r="M91"/>
  <c r="X91"/>
  <c r="AN91"/>
  <c r="AJ91"/>
  <c r="AZ91"/>
  <c r="CT68"/>
  <c r="CP68" s="1"/>
  <c r="CT64"/>
  <c r="CP64" s="1"/>
  <c r="CT60"/>
  <c r="CP60" s="1"/>
  <c r="CT56"/>
  <c r="CP56" s="1"/>
  <c r="CT48"/>
  <c r="CP48" s="1"/>
  <c r="CT40"/>
  <c r="CP40" s="1"/>
  <c r="AQ37"/>
  <c r="W37"/>
  <c r="X37" s="1"/>
  <c r="M37"/>
  <c r="AN37"/>
  <c r="AZ85"/>
  <c r="AJ85"/>
  <c r="AZ77"/>
  <c r="AJ77"/>
  <c r="AZ99"/>
  <c r="AJ99"/>
  <c r="CT90"/>
  <c r="CP90" s="1"/>
  <c r="CC90"/>
  <c r="BU90"/>
  <c r="BM90" s="1"/>
  <c r="BE90" s="1"/>
  <c r="AP90" s="1"/>
  <c r="AQ20"/>
  <c r="W20"/>
  <c r="X20" s="1"/>
  <c r="M20"/>
  <c r="AN20"/>
  <c r="AZ20"/>
  <c r="AQ16"/>
  <c r="W16"/>
  <c r="X16" s="1"/>
  <c r="M16"/>
  <c r="AN16"/>
  <c r="AZ16"/>
  <c r="AJ16"/>
  <c r="AQ12"/>
  <c r="W12"/>
  <c r="X12" s="1"/>
  <c r="M12"/>
  <c r="AN12"/>
  <c r="AZ12"/>
  <c r="CC101"/>
  <c r="BU101"/>
  <c r="CT101"/>
  <c r="CP101" s="1"/>
  <c r="CT96"/>
  <c r="CP96" s="1"/>
  <c r="BU96"/>
  <c r="CC96"/>
  <c r="BM96"/>
  <c r="BE96" s="1"/>
  <c r="AP96" s="1"/>
  <c r="CC83"/>
  <c r="BU83"/>
  <c r="CT83"/>
  <c r="CP83"/>
  <c r="AO83" s="1"/>
  <c r="CC69"/>
  <c r="BU69"/>
  <c r="CT69"/>
  <c r="CP69" s="1"/>
  <c r="CC53"/>
  <c r="BU53"/>
  <c r="CT53"/>
  <c r="CP53" s="1"/>
  <c r="CC59"/>
  <c r="BU59"/>
  <c r="CT59"/>
  <c r="CP59" s="1"/>
  <c r="CC43"/>
  <c r="BU43"/>
  <c r="CT43"/>
  <c r="CP43" s="1"/>
  <c r="CT23"/>
  <c r="CP23"/>
  <c r="AO23" s="1"/>
  <c r="CT19"/>
  <c r="CP19"/>
  <c r="AO19" s="1"/>
  <c r="CT15"/>
  <c r="CP15"/>
  <c r="AO15" s="1"/>
  <c r="CT11"/>
  <c r="CP11"/>
  <c r="AO11" s="1"/>
  <c r="CT4"/>
  <c r="CP4" s="1"/>
  <c r="CC73"/>
  <c r="BU73"/>
  <c r="CP73"/>
  <c r="AO73" s="1"/>
  <c r="CT73"/>
  <c r="BK17"/>
  <c r="BC17" s="1"/>
  <c r="AL17" s="1"/>
  <c r="BA17"/>
  <c r="BA15"/>
  <c r="AJ15" s="1"/>
  <c r="BA13"/>
  <c r="AJ13" s="1"/>
  <c r="BA11"/>
  <c r="BK32"/>
  <c r="BC32" s="1"/>
  <c r="AL32" s="1"/>
  <c r="BA32"/>
  <c r="AW31"/>
  <c r="CR31"/>
  <c r="CN31" s="1"/>
  <c r="CT65"/>
  <c r="CP65" s="1"/>
  <c r="CT55"/>
  <c r="CP55" s="1"/>
  <c r="AQ28"/>
  <c r="W28"/>
  <c r="X28" s="1"/>
  <c r="M28"/>
  <c r="AN28"/>
  <c r="AZ28"/>
  <c r="AJ28"/>
  <c r="BA24"/>
  <c r="CT97"/>
  <c r="CP97" s="1"/>
  <c r="CT57"/>
  <c r="CP57" s="1"/>
  <c r="CT63"/>
  <c r="CP63" s="1"/>
  <c r="CT39"/>
  <c r="CP39" s="1"/>
  <c r="BO82"/>
  <c r="BG82" s="1"/>
  <c r="AU82" s="1"/>
  <c r="AB82" s="1"/>
  <c r="BO74"/>
  <c r="BG74" s="1"/>
  <c r="AU74" s="1"/>
  <c r="AB74" s="1"/>
  <c r="AK68"/>
  <c r="X66"/>
  <c r="CC66" s="1"/>
  <c r="AK60"/>
  <c r="X54"/>
  <c r="CC54" s="1"/>
  <c r="BY79"/>
  <c r="BQ79" s="1"/>
  <c r="BI79" s="1"/>
  <c r="AY79" s="1"/>
  <c r="AG79" s="1"/>
  <c r="BY61"/>
  <c r="BQ61" s="1"/>
  <c r="BI61" s="1"/>
  <c r="AY61" s="1"/>
  <c r="AG61" s="1"/>
  <c r="BY45"/>
  <c r="BQ45" s="1"/>
  <c r="BI45" s="1"/>
  <c r="AY45" s="1"/>
  <c r="AG45" s="1"/>
  <c r="BY51"/>
  <c r="BQ51" s="1"/>
  <c r="BI51" s="1"/>
  <c r="AY51" s="1"/>
  <c r="AG51" s="1"/>
  <c r="CF14"/>
  <c r="BU29"/>
  <c r="BM29" s="1"/>
  <c r="BE29" s="1"/>
  <c r="AP29" s="1"/>
  <c r="AA86"/>
  <c r="BW86"/>
  <c r="AA82"/>
  <c r="AA80"/>
  <c r="BW80"/>
  <c r="X80"/>
  <c r="BU80" s="1"/>
  <c r="BM80" s="1"/>
  <c r="BE80" s="1"/>
  <c r="AP80" s="1"/>
  <c r="AA74"/>
  <c r="AA72"/>
  <c r="BW72"/>
  <c r="X72"/>
  <c r="BU72" s="1"/>
  <c r="BM72" s="1"/>
  <c r="BE72" s="1"/>
  <c r="AP72" s="1"/>
  <c r="L93"/>
  <c r="L89"/>
  <c r="AA36"/>
  <c r="BW36"/>
  <c r="CF87"/>
  <c r="CF69"/>
  <c r="CF53"/>
  <c r="CF67"/>
  <c r="CF59"/>
  <c r="CF43"/>
  <c r="L35"/>
  <c r="U35"/>
  <c r="BY22"/>
  <c r="BQ22" s="1"/>
  <c r="BI22" s="1"/>
  <c r="AY22" s="1"/>
  <c r="AG22" s="1"/>
  <c r="AA9"/>
  <c r="BW9"/>
  <c r="AA5"/>
  <c r="BW5"/>
  <c r="AA93"/>
  <c r="L81"/>
  <c r="CS81" s="1"/>
  <c r="CO81" s="1"/>
  <c r="AK81" s="1"/>
  <c r="L73"/>
  <c r="BY94"/>
  <c r="BQ94" s="1"/>
  <c r="BI94" s="1"/>
  <c r="AY94" s="1"/>
  <c r="AG94" s="1"/>
  <c r="AA61"/>
  <c r="AA63"/>
  <c r="U26"/>
  <c r="BO92"/>
  <c r="BG92" s="1"/>
  <c r="AU92" s="1"/>
  <c r="AB92" s="1"/>
  <c r="CF77"/>
  <c r="AK83"/>
  <c r="AK69"/>
  <c r="AA25"/>
  <c r="BW25"/>
  <c r="BO21"/>
  <c r="BG21" s="1"/>
  <c r="AU21" s="1"/>
  <c r="AB21" s="1"/>
  <c r="BS84"/>
  <c r="BK84" s="1"/>
  <c r="BC84" s="1"/>
  <c r="AL84" s="1"/>
  <c r="CS80"/>
  <c r="CO80" s="1"/>
  <c r="AK80" s="1"/>
  <c r="BS80"/>
  <c r="BK80" s="1"/>
  <c r="BC80" s="1"/>
  <c r="AL80" s="1"/>
  <c r="BS76"/>
  <c r="CS72"/>
  <c r="CO72" s="1"/>
  <c r="AK72" s="1"/>
  <c r="BS72"/>
  <c r="BK72" s="1"/>
  <c r="BC72" s="1"/>
  <c r="AL72" s="1"/>
  <c r="L95"/>
  <c r="CF93"/>
  <c r="U91"/>
  <c r="CK70"/>
  <c r="CG70" s="1"/>
  <c r="BZ70" s="1"/>
  <c r="BR70" s="1"/>
  <c r="BJ70" s="1"/>
  <c r="BB70" s="1"/>
  <c r="AA68"/>
  <c r="BW68"/>
  <c r="X68"/>
  <c r="BU68" s="1"/>
  <c r="BM68" s="1"/>
  <c r="BE68" s="1"/>
  <c r="AP68" s="1"/>
  <c r="CA66"/>
  <c r="AA64"/>
  <c r="BW64"/>
  <c r="X64"/>
  <c r="CC64" s="1"/>
  <c r="AA60"/>
  <c r="BW60"/>
  <c r="X60"/>
  <c r="BU60" s="1"/>
  <c r="BM60" s="1"/>
  <c r="BE60" s="1"/>
  <c r="AP60" s="1"/>
  <c r="CA58"/>
  <c r="AA56"/>
  <c r="BW56"/>
  <c r="X56"/>
  <c r="CC56" s="1"/>
  <c r="AA50"/>
  <c r="BW50"/>
  <c r="AA48"/>
  <c r="BW48"/>
  <c r="X48"/>
  <c r="CC48" s="1"/>
  <c r="AA42"/>
  <c r="BW42"/>
  <c r="AA40"/>
  <c r="BW40"/>
  <c r="X40"/>
  <c r="CC40" s="1"/>
  <c r="L37"/>
  <c r="AA7"/>
  <c r="BW7"/>
  <c r="BO95"/>
  <c r="BG95" s="1"/>
  <c r="AU95" s="1"/>
  <c r="AB95" s="1"/>
  <c r="AA91"/>
  <c r="BW91"/>
  <c r="BY30"/>
  <c r="BQ30" s="1"/>
  <c r="BI30" s="1"/>
  <c r="AY30" s="1"/>
  <c r="AG30" s="1"/>
  <c r="L22"/>
  <c r="U20"/>
  <c r="L18"/>
  <c r="U16"/>
  <c r="L14"/>
  <c r="U12"/>
  <c r="CI8"/>
  <c r="CD8" s="1"/>
  <c r="BV8" s="1"/>
  <c r="BN8" s="1"/>
  <c r="BF8" s="1"/>
  <c r="AT8" s="1"/>
  <c r="CI6"/>
  <c r="CD6" s="1"/>
  <c r="BV6" s="1"/>
  <c r="BN6" s="1"/>
  <c r="BF6" s="1"/>
  <c r="AT6" s="1"/>
  <c r="CI4"/>
  <c r="CD4" s="1"/>
  <c r="BV4" s="1"/>
  <c r="BN4" s="1"/>
  <c r="BF4" s="1"/>
  <c r="AT4" s="1"/>
  <c r="BO10"/>
  <c r="BG10" s="1"/>
  <c r="AU10" s="1"/>
  <c r="AB10" s="1"/>
  <c r="AA96"/>
  <c r="BW96"/>
  <c r="BW90"/>
  <c r="CI97"/>
  <c r="CD97" s="1"/>
  <c r="BV97" s="1"/>
  <c r="BN97" s="1"/>
  <c r="BF97" s="1"/>
  <c r="AT97" s="1"/>
  <c r="AK33"/>
  <c r="CI67"/>
  <c r="CD67" s="1"/>
  <c r="BV67" s="1"/>
  <c r="BN67" s="1"/>
  <c r="BF67" s="1"/>
  <c r="AT67" s="1"/>
  <c r="CI51"/>
  <c r="CD51" s="1"/>
  <c r="BV51" s="1"/>
  <c r="BN51" s="1"/>
  <c r="BF51" s="1"/>
  <c r="AT51" s="1"/>
  <c r="BO34"/>
  <c r="BG34" s="1"/>
  <c r="AU34" s="1"/>
  <c r="AB34" s="1"/>
  <c r="AK8"/>
  <c r="AK6"/>
  <c r="AK4"/>
  <c r="AA3"/>
  <c r="BY88"/>
  <c r="BQ88" s="1"/>
  <c r="BI88" s="1"/>
  <c r="AY88" s="1"/>
  <c r="AG88" s="1"/>
  <c r="BY90"/>
  <c r="BQ90" s="1"/>
  <c r="BI90" s="1"/>
  <c r="AY90" s="1"/>
  <c r="AG90" s="1"/>
  <c r="X23"/>
  <c r="BU23" s="1"/>
  <c r="BM23" s="1"/>
  <c r="BE23" s="1"/>
  <c r="AP23" s="1"/>
  <c r="X19"/>
  <c r="X15"/>
  <c r="BU15" s="1"/>
  <c r="BM15" s="1"/>
  <c r="BE15" s="1"/>
  <c r="AP15" s="1"/>
  <c r="X11"/>
  <c r="BU11" s="1"/>
  <c r="BM11" s="1"/>
  <c r="BE11" s="1"/>
  <c r="AP11" s="1"/>
  <c r="X4"/>
  <c r="BU4" s="1"/>
  <c r="BM4" s="1"/>
  <c r="BE4" s="1"/>
  <c r="AP4" s="1"/>
  <c r="BY85"/>
  <c r="BQ85" s="1"/>
  <c r="BI85" s="1"/>
  <c r="AY85" s="1"/>
  <c r="AG85" s="1"/>
  <c r="BS79"/>
  <c r="BK79" s="1"/>
  <c r="BC79" s="1"/>
  <c r="AL79" s="1"/>
  <c r="CA75"/>
  <c r="CA65"/>
  <c r="BS61"/>
  <c r="BK61" s="1"/>
  <c r="BC61" s="1"/>
  <c r="AL61" s="1"/>
  <c r="CA57"/>
  <c r="BS53"/>
  <c r="BK53" s="1"/>
  <c r="BC53" s="1"/>
  <c r="AL53" s="1"/>
  <c r="CA49"/>
  <c r="BS45"/>
  <c r="BK45" s="1"/>
  <c r="BC45" s="1"/>
  <c r="AL45" s="1"/>
  <c r="CA41"/>
  <c r="CI59"/>
  <c r="CD59" s="1"/>
  <c r="BV59" s="1"/>
  <c r="BN59" s="1"/>
  <c r="BF59" s="1"/>
  <c r="AT59" s="1"/>
  <c r="CI43"/>
  <c r="CD43" s="1"/>
  <c r="BV43" s="1"/>
  <c r="BN43" s="1"/>
  <c r="BF43" s="1"/>
  <c r="AT43" s="1"/>
  <c r="AA29"/>
  <c r="BW29"/>
  <c r="BO23"/>
  <c r="BG23" s="1"/>
  <c r="AU23" s="1"/>
  <c r="AB23" s="1"/>
  <c r="CS23"/>
  <c r="CO23" s="1"/>
  <c r="AK23" s="1"/>
  <c r="BO19"/>
  <c r="BG19" s="1"/>
  <c r="AU19" s="1"/>
  <c r="AB19" s="1"/>
  <c r="V46"/>
  <c r="BS46" s="1"/>
  <c r="BK46" s="1"/>
  <c r="BC46" s="1"/>
  <c r="AL46" s="1"/>
  <c r="S16"/>
  <c r="CF16" s="1"/>
  <c r="V5"/>
  <c r="CA5" s="1"/>
  <c r="BY8"/>
  <c r="CA17"/>
  <c r="CS17"/>
  <c r="CO17" s="1"/>
  <c r="AK17" s="1"/>
  <c r="BS15"/>
  <c r="BK15" s="1"/>
  <c r="BC15" s="1"/>
  <c r="AL15" s="1"/>
  <c r="BO11"/>
  <c r="BG11" s="1"/>
  <c r="AU11" s="1"/>
  <c r="AB11" s="1"/>
  <c r="CA11"/>
  <c r="BS11" s="1"/>
  <c r="BK11" s="1"/>
  <c r="BC11" s="1"/>
  <c r="AL11" s="1"/>
  <c r="CS11"/>
  <c r="CO11" s="1"/>
  <c r="AK11" s="1"/>
  <c r="CA32"/>
  <c r="CI57"/>
  <c r="CD57" s="1"/>
  <c r="BV57" s="1"/>
  <c r="BN57" s="1"/>
  <c r="BF57" s="1"/>
  <c r="AT57" s="1"/>
  <c r="U28"/>
  <c r="S20"/>
  <c r="BY20" s="1"/>
  <c r="BQ20" s="1"/>
  <c r="BI20" s="1"/>
  <c r="AY20" s="1"/>
  <c r="AG20" s="1"/>
  <c r="CS97"/>
  <c r="CO97" s="1"/>
  <c r="AK97" s="1"/>
  <c r="BS13"/>
  <c r="BK13" s="1"/>
  <c r="BC13" s="1"/>
  <c r="AL13" s="1"/>
  <c r="CA10"/>
  <c r="BO31"/>
  <c r="BG31" s="1"/>
  <c r="AU31" s="1"/>
  <c r="AB31" s="1"/>
  <c r="BY3"/>
  <c r="BQ3" s="1"/>
  <c r="BI3" s="1"/>
  <c r="AY3" s="1"/>
  <c r="AG3" s="1"/>
  <c r="BK82"/>
  <c r="BC82" s="1"/>
  <c r="AL82" s="1"/>
  <c r="BA82"/>
  <c r="BK76"/>
  <c r="BC76" s="1"/>
  <c r="AL76" s="1"/>
  <c r="BA76"/>
  <c r="CK76"/>
  <c r="CG76" s="1"/>
  <c r="BZ76" s="1"/>
  <c r="BR76" s="1"/>
  <c r="BJ76" s="1"/>
  <c r="BB76" s="1"/>
  <c r="BY101"/>
  <c r="BQ101" s="1"/>
  <c r="BI101" s="1"/>
  <c r="AY101" s="1"/>
  <c r="AG101" s="1"/>
  <c r="CR101"/>
  <c r="CN101" s="1"/>
  <c r="CF101"/>
  <c r="CS9"/>
  <c r="CO9"/>
  <c r="AK9" s="1"/>
  <c r="CT98"/>
  <c r="CP98" s="1"/>
  <c r="AJ93"/>
  <c r="AZ93"/>
  <c r="AQ89"/>
  <c r="W89"/>
  <c r="X89" s="1"/>
  <c r="M89"/>
  <c r="AN89"/>
  <c r="CT70"/>
  <c r="CP70" s="1"/>
  <c r="CT62"/>
  <c r="CP62" s="1"/>
  <c r="CL62" s="1"/>
  <c r="CH62" s="1"/>
  <c r="CB62" s="1"/>
  <c r="BT62" s="1"/>
  <c r="BL62" s="1"/>
  <c r="BD62" s="1"/>
  <c r="CT50"/>
  <c r="CP50" s="1"/>
  <c r="CC50"/>
  <c r="BU50"/>
  <c r="BM50" s="1"/>
  <c r="BE50" s="1"/>
  <c r="AP50" s="1"/>
  <c r="CT46"/>
  <c r="CP46"/>
  <c r="CL46" s="1"/>
  <c r="CH46" s="1"/>
  <c r="CB46" s="1"/>
  <c r="BT46" s="1"/>
  <c r="BL46" s="1"/>
  <c r="BD46" s="1"/>
  <c r="CT42"/>
  <c r="CP42" s="1"/>
  <c r="CC42"/>
  <c r="BU42"/>
  <c r="BM42" s="1"/>
  <c r="BE42" s="1"/>
  <c r="AP42" s="1"/>
  <c r="CT38"/>
  <c r="CP38" s="1"/>
  <c r="CL38" s="1"/>
  <c r="CH38" s="1"/>
  <c r="CB38" s="1"/>
  <c r="BT38" s="1"/>
  <c r="BL38" s="1"/>
  <c r="BD38" s="1"/>
  <c r="AZ81"/>
  <c r="AJ81"/>
  <c r="AZ73"/>
  <c r="AJ73"/>
  <c r="BA26"/>
  <c r="CS98"/>
  <c r="CO98" s="1"/>
  <c r="CK98" s="1"/>
  <c r="CG98" s="1"/>
  <c r="BZ98" s="1"/>
  <c r="BR98" s="1"/>
  <c r="BJ98" s="1"/>
  <c r="BB98" s="1"/>
  <c r="CK92"/>
  <c r="CG92" s="1"/>
  <c r="BZ92" s="1"/>
  <c r="BR92" s="1"/>
  <c r="BJ92" s="1"/>
  <c r="BB92" s="1"/>
  <c r="BA92"/>
  <c r="BK92"/>
  <c r="BC92" s="1"/>
  <c r="AL92" s="1"/>
  <c r="CK54"/>
  <c r="CG54" s="1"/>
  <c r="BZ54" s="1"/>
  <c r="BR54" s="1"/>
  <c r="BJ54" s="1"/>
  <c r="BB54" s="1"/>
  <c r="BA54"/>
  <c r="BK52"/>
  <c r="BC52" s="1"/>
  <c r="AL52" s="1"/>
  <c r="BA52"/>
  <c r="CK52"/>
  <c r="CG52" s="1"/>
  <c r="BZ52" s="1"/>
  <c r="BR52" s="1"/>
  <c r="BJ52" s="1"/>
  <c r="BB52" s="1"/>
  <c r="CA50"/>
  <c r="BS50"/>
  <c r="BK50" s="1"/>
  <c r="BC50" s="1"/>
  <c r="AL50" s="1"/>
  <c r="CS50"/>
  <c r="CO50"/>
  <c r="CK50" s="1"/>
  <c r="CG50" s="1"/>
  <c r="BZ50" s="1"/>
  <c r="BR50" s="1"/>
  <c r="BJ50" s="1"/>
  <c r="BB50" s="1"/>
  <c r="CK46"/>
  <c r="CG46" s="1"/>
  <c r="BZ46" s="1"/>
  <c r="BR46" s="1"/>
  <c r="BJ46" s="1"/>
  <c r="BB46" s="1"/>
  <c r="BA46"/>
  <c r="BK44"/>
  <c r="BC44"/>
  <c r="AL44" s="1"/>
  <c r="BA44"/>
  <c r="CK44"/>
  <c r="CG44" s="1"/>
  <c r="BZ44" s="1"/>
  <c r="BR44" s="1"/>
  <c r="BJ44" s="1"/>
  <c r="BB44" s="1"/>
  <c r="CS42"/>
  <c r="CO42"/>
  <c r="CK42" s="1"/>
  <c r="CG42" s="1"/>
  <c r="BZ42" s="1"/>
  <c r="BR42" s="1"/>
  <c r="BJ42" s="1"/>
  <c r="BB42" s="1"/>
  <c r="CK38"/>
  <c r="CG38" s="1"/>
  <c r="BZ38" s="1"/>
  <c r="BR38" s="1"/>
  <c r="BJ38" s="1"/>
  <c r="BB38" s="1"/>
  <c r="BA38"/>
  <c r="BK71"/>
  <c r="BC71"/>
  <c r="BA71"/>
  <c r="AL71"/>
  <c r="CK31"/>
  <c r="CG31" s="1"/>
  <c r="BZ31" s="1"/>
  <c r="BR31" s="1"/>
  <c r="BJ31" s="1"/>
  <c r="BB31" s="1"/>
  <c r="BK31"/>
  <c r="BC31" s="1"/>
  <c r="AL31" s="1"/>
  <c r="BA31"/>
  <c r="BY28"/>
  <c r="BQ28" s="1"/>
  <c r="BI28" s="1"/>
  <c r="AY28" s="1"/>
  <c r="AG28" s="1"/>
  <c r="CR28"/>
  <c r="CN28" s="1"/>
  <c r="CF28"/>
  <c r="AW24"/>
  <c r="AW20"/>
  <c r="AE20" s="1"/>
  <c r="AW16"/>
  <c r="AW12"/>
  <c r="CS30"/>
  <c r="CO30" s="1"/>
  <c r="V30"/>
  <c r="BS30" s="1"/>
  <c r="BK30" s="1"/>
  <c r="BC30" s="1"/>
  <c r="AL30" s="1"/>
  <c r="CK9"/>
  <c r="CG9" s="1"/>
  <c r="BZ9" s="1"/>
  <c r="BR9" s="1"/>
  <c r="BJ9" s="1"/>
  <c r="BB9" s="1"/>
  <c r="BA9"/>
  <c r="AJ9" s="1"/>
  <c r="CJ8"/>
  <c r="CE8" s="1"/>
  <c r="BX8" s="1"/>
  <c r="BP8" s="1"/>
  <c r="BH8" s="1"/>
  <c r="AX8" s="1"/>
  <c r="BQ8"/>
  <c r="BI8" s="1"/>
  <c r="AY8" s="1"/>
  <c r="AG8" s="1"/>
  <c r="AW8"/>
  <c r="BA101"/>
  <c r="BY81"/>
  <c r="BQ81" s="1"/>
  <c r="BI81" s="1"/>
  <c r="AY81" s="1"/>
  <c r="AG81" s="1"/>
  <c r="CR81"/>
  <c r="CN81" s="1"/>
  <c r="CF81"/>
  <c r="BY73"/>
  <c r="BQ73" s="1"/>
  <c r="BI73" s="1"/>
  <c r="AY73" s="1"/>
  <c r="AG73" s="1"/>
  <c r="CR73"/>
  <c r="CN73" s="1"/>
  <c r="CF73"/>
  <c r="BQ99"/>
  <c r="BI99" s="1"/>
  <c r="AY99" s="1"/>
  <c r="AG99" s="1"/>
  <c r="AW99"/>
  <c r="AW71"/>
  <c r="CS34"/>
  <c r="CO34" s="1"/>
  <c r="V34"/>
  <c r="BS34" s="1"/>
  <c r="BK34" s="1"/>
  <c r="BC34" s="1"/>
  <c r="AL34" s="1"/>
  <c r="BK63"/>
  <c r="BC63" s="1"/>
  <c r="AL63" s="1"/>
  <c r="BA63"/>
  <c r="BK55"/>
  <c r="BC55" s="1"/>
  <c r="AL55" s="1"/>
  <c r="BA55"/>
  <c r="BK47"/>
  <c r="BC47" s="1"/>
  <c r="AL47" s="1"/>
  <c r="BA47"/>
  <c r="CS39"/>
  <c r="CO39" s="1"/>
  <c r="V39"/>
  <c r="BS39" s="1"/>
  <c r="BK39" s="1"/>
  <c r="BC39" s="1"/>
  <c r="AL39" s="1"/>
  <c r="BK29"/>
  <c r="BC29" s="1"/>
  <c r="AL29" s="1"/>
  <c r="BA29"/>
  <c r="CK27"/>
  <c r="CG27" s="1"/>
  <c r="BZ27" s="1"/>
  <c r="BR27" s="1"/>
  <c r="BJ27" s="1"/>
  <c r="BB27" s="1"/>
  <c r="BK27"/>
  <c r="BC27" s="1"/>
  <c r="AL27" s="1"/>
  <c r="BA27"/>
  <c r="CK19"/>
  <c r="CG19" s="1"/>
  <c r="BZ19" s="1"/>
  <c r="BR19" s="1"/>
  <c r="BJ19" s="1"/>
  <c r="BB19" s="1"/>
  <c r="BK19"/>
  <c r="BC19" s="1"/>
  <c r="AL19" s="1"/>
  <c r="BA19"/>
  <c r="AJ19" s="1"/>
  <c r="CS3"/>
  <c r="CO3" s="1"/>
  <c r="V3"/>
  <c r="BS3" s="1"/>
  <c r="BK3" s="1"/>
  <c r="BC3" s="1"/>
  <c r="AL3" s="1"/>
  <c r="CC2"/>
  <c r="BU2"/>
  <c r="BM2" s="1"/>
  <c r="BE2" s="1"/>
  <c r="AP2" s="1"/>
  <c r="CT2"/>
  <c r="CP2" s="1"/>
  <c r="AO2" s="1"/>
  <c r="CT86"/>
  <c r="CP86" s="1"/>
  <c r="CL86" s="1"/>
  <c r="CH86" s="1"/>
  <c r="CB86" s="1"/>
  <c r="BT86" s="1"/>
  <c r="BL86" s="1"/>
  <c r="BD86" s="1"/>
  <c r="CT82"/>
  <c r="CP82" s="1"/>
  <c r="CT78"/>
  <c r="CP78" s="1"/>
  <c r="CL78" s="1"/>
  <c r="CH78" s="1"/>
  <c r="CB78" s="1"/>
  <c r="BT78" s="1"/>
  <c r="BL78" s="1"/>
  <c r="BD78" s="1"/>
  <c r="CT74"/>
  <c r="CP74" s="1"/>
  <c r="AQ95"/>
  <c r="W95"/>
  <c r="M95"/>
  <c r="X95"/>
  <c r="AN95"/>
  <c r="AJ95"/>
  <c r="AZ95"/>
  <c r="BA91"/>
  <c r="CT52"/>
  <c r="CP52" s="1"/>
  <c r="CT44"/>
  <c r="CP44" s="1"/>
  <c r="AZ37"/>
  <c r="AJ37"/>
  <c r="BA85"/>
  <c r="CS85"/>
  <c r="CO85" s="1"/>
  <c r="CA85"/>
  <c r="BS85"/>
  <c r="BK85" s="1"/>
  <c r="BC85" s="1"/>
  <c r="AL85" s="1"/>
  <c r="BA77"/>
  <c r="CS77"/>
  <c r="CO77" s="1"/>
  <c r="CK77" s="1"/>
  <c r="CG77" s="1"/>
  <c r="BZ77" s="1"/>
  <c r="BR77" s="1"/>
  <c r="BJ77" s="1"/>
  <c r="BB77" s="1"/>
  <c r="CA77"/>
  <c r="BS77"/>
  <c r="BK77" s="1"/>
  <c r="BC77" s="1"/>
  <c r="AL77" s="1"/>
  <c r="BA99"/>
  <c r="CS99"/>
  <c r="CO99" s="1"/>
  <c r="CA99"/>
  <c r="BS99"/>
  <c r="BK99" s="1"/>
  <c r="BC99" s="1"/>
  <c r="AL99" s="1"/>
  <c r="CT36"/>
  <c r="CP36" s="1"/>
  <c r="CL36" s="1"/>
  <c r="CH36" s="1"/>
  <c r="CB36" s="1"/>
  <c r="BT36" s="1"/>
  <c r="BL36" s="1"/>
  <c r="BD36" s="1"/>
  <c r="AQ22"/>
  <c r="W22"/>
  <c r="X22" s="1"/>
  <c r="M22"/>
  <c r="AN22"/>
  <c r="AZ22"/>
  <c r="AI22" s="1"/>
  <c r="BA20"/>
  <c r="AJ20" s="1"/>
  <c r="AQ18"/>
  <c r="W18"/>
  <c r="X18" s="1"/>
  <c r="M18"/>
  <c r="AN18"/>
  <c r="AZ18"/>
  <c r="AI18" s="1"/>
  <c r="BA16"/>
  <c r="AQ14"/>
  <c r="W14"/>
  <c r="X14" s="1"/>
  <c r="M14"/>
  <c r="AN14"/>
  <c r="AZ14"/>
  <c r="AJ14"/>
  <c r="BA12"/>
  <c r="AJ12" s="1"/>
  <c r="CT100"/>
  <c r="CP100" s="1"/>
  <c r="BM101"/>
  <c r="BE101" s="1"/>
  <c r="AP101" s="1"/>
  <c r="BM83"/>
  <c r="BE83" s="1"/>
  <c r="AP83" s="1"/>
  <c r="CL83"/>
  <c r="CH83" s="1"/>
  <c r="CB83" s="1"/>
  <c r="BT83" s="1"/>
  <c r="BL83" s="1"/>
  <c r="BD83" s="1"/>
  <c r="CC75"/>
  <c r="BU75"/>
  <c r="BM75" s="1"/>
  <c r="BE75" s="1"/>
  <c r="AP75" s="1"/>
  <c r="CT75"/>
  <c r="CP75" s="1"/>
  <c r="AO75" s="1"/>
  <c r="BM69"/>
  <c r="BE69" s="1"/>
  <c r="AP69" s="1"/>
  <c r="CC61"/>
  <c r="BU61"/>
  <c r="BM61" s="1"/>
  <c r="BE61" s="1"/>
  <c r="AP61" s="1"/>
  <c r="CT61"/>
  <c r="CP61" s="1"/>
  <c r="BM53"/>
  <c r="BE53" s="1"/>
  <c r="AP53" s="1"/>
  <c r="CC45"/>
  <c r="BU45"/>
  <c r="BM45" s="1"/>
  <c r="BE45" s="1"/>
  <c r="AP45" s="1"/>
  <c r="CT45"/>
  <c r="CP45" s="1"/>
  <c r="CC67"/>
  <c r="BU67"/>
  <c r="BM67" s="1"/>
  <c r="BE67" s="1"/>
  <c r="AP67" s="1"/>
  <c r="CT67"/>
  <c r="CP67" s="1"/>
  <c r="BM59"/>
  <c r="BE59" s="1"/>
  <c r="AP59" s="1"/>
  <c r="CC51"/>
  <c r="BU51"/>
  <c r="BM51" s="1"/>
  <c r="BE51" s="1"/>
  <c r="AP51" s="1"/>
  <c r="CT51"/>
  <c r="CP51" s="1"/>
  <c r="BM43"/>
  <c r="BE43" s="1"/>
  <c r="AP43" s="1"/>
  <c r="CT27"/>
  <c r="CP27"/>
  <c r="CL27" s="1"/>
  <c r="CH27" s="1"/>
  <c r="CB27" s="1"/>
  <c r="BT27" s="1"/>
  <c r="BL27" s="1"/>
  <c r="BD27" s="1"/>
  <c r="CL23"/>
  <c r="CH23" s="1"/>
  <c r="CB23" s="1"/>
  <c r="BT23" s="1"/>
  <c r="BL23" s="1"/>
  <c r="BD23" s="1"/>
  <c r="CT21"/>
  <c r="CP21" s="1"/>
  <c r="CL21" s="1"/>
  <c r="CH21" s="1"/>
  <c r="CB21" s="1"/>
  <c r="BT21" s="1"/>
  <c r="BL21" s="1"/>
  <c r="BD21" s="1"/>
  <c r="CL19"/>
  <c r="CH19" s="1"/>
  <c r="CB19" s="1"/>
  <c r="BT19" s="1"/>
  <c r="BL19" s="1"/>
  <c r="BD19" s="1"/>
  <c r="CT17"/>
  <c r="CP17" s="1"/>
  <c r="CL17" s="1"/>
  <c r="CH17" s="1"/>
  <c r="CB17" s="1"/>
  <c r="BT17" s="1"/>
  <c r="BL17" s="1"/>
  <c r="BD17" s="1"/>
  <c r="CL15"/>
  <c r="CH15" s="1"/>
  <c r="CB15" s="1"/>
  <c r="BT15" s="1"/>
  <c r="BL15" s="1"/>
  <c r="BD15" s="1"/>
  <c r="CT13"/>
  <c r="CP13" s="1"/>
  <c r="CL13" s="1"/>
  <c r="CH13" s="1"/>
  <c r="CB13" s="1"/>
  <c r="BT13" s="1"/>
  <c r="BL13" s="1"/>
  <c r="BD13" s="1"/>
  <c r="CL11"/>
  <c r="CH11" s="1"/>
  <c r="CB11" s="1"/>
  <c r="BT11" s="1"/>
  <c r="BL11" s="1"/>
  <c r="BD11" s="1"/>
  <c r="CT8"/>
  <c r="CP8" s="1"/>
  <c r="CL8" s="1"/>
  <c r="CH8" s="1"/>
  <c r="CB8" s="1"/>
  <c r="BT8" s="1"/>
  <c r="BL8" s="1"/>
  <c r="BD8" s="1"/>
  <c r="CC81"/>
  <c r="BU81"/>
  <c r="BM81" s="1"/>
  <c r="BE81" s="1"/>
  <c r="AP81" s="1"/>
  <c r="CT81"/>
  <c r="CP81" s="1"/>
  <c r="CL81" s="1"/>
  <c r="CH81" s="1"/>
  <c r="CB81" s="1"/>
  <c r="BT81" s="1"/>
  <c r="BL81" s="1"/>
  <c r="BD81" s="1"/>
  <c r="BM73"/>
  <c r="BE73" s="1"/>
  <c r="AP73" s="1"/>
  <c r="CL73"/>
  <c r="CH73" s="1"/>
  <c r="CB73" s="1"/>
  <c r="BT73" s="1"/>
  <c r="BL73" s="1"/>
  <c r="BD73" s="1"/>
  <c r="CT94"/>
  <c r="CP94" s="1"/>
  <c r="CC94"/>
  <c r="BU94"/>
  <c r="BM94" s="1"/>
  <c r="BE94" s="1"/>
  <c r="AP94" s="1"/>
  <c r="CC79"/>
  <c r="BU79"/>
  <c r="BM79" s="1"/>
  <c r="BE79" s="1"/>
  <c r="AP79" s="1"/>
  <c r="CT79"/>
  <c r="CP79" s="1"/>
  <c r="CC49"/>
  <c r="BU49"/>
  <c r="BM49" s="1"/>
  <c r="BE49" s="1"/>
  <c r="AP49" s="1"/>
  <c r="CT49"/>
  <c r="CP49" s="1"/>
  <c r="CL49" s="1"/>
  <c r="CH49" s="1"/>
  <c r="CB49" s="1"/>
  <c r="BT49" s="1"/>
  <c r="BL49" s="1"/>
  <c r="BD49" s="1"/>
  <c r="AQ24"/>
  <c r="W24"/>
  <c r="X24" s="1"/>
  <c r="M24"/>
  <c r="AN24"/>
  <c r="AZ24"/>
  <c r="AJ24"/>
  <c r="CT6"/>
  <c r="CP6" s="1"/>
  <c r="CC87"/>
  <c r="BU87"/>
  <c r="BM87" s="1"/>
  <c r="BE87" s="1"/>
  <c r="AP87" s="1"/>
  <c r="CT87"/>
  <c r="CP87" s="1"/>
  <c r="CL87" s="1"/>
  <c r="CH87" s="1"/>
  <c r="CB87" s="1"/>
  <c r="BT87" s="1"/>
  <c r="BL87" s="1"/>
  <c r="BD87" s="1"/>
  <c r="CC41"/>
  <c r="BU41"/>
  <c r="BM41" s="1"/>
  <c r="BE41" s="1"/>
  <c r="AP41" s="1"/>
  <c r="CT41"/>
  <c r="CP41" s="1"/>
  <c r="CC47"/>
  <c r="BU47"/>
  <c r="BM47" s="1"/>
  <c r="BE47" s="1"/>
  <c r="AP47" s="1"/>
  <c r="CT47"/>
  <c r="CP47" s="1"/>
  <c r="CL47" s="1"/>
  <c r="CH47" s="1"/>
  <c r="CB47" s="1"/>
  <c r="BT47" s="1"/>
  <c r="BL47" s="1"/>
  <c r="BD47" s="1"/>
  <c r="CC10"/>
  <c r="BU10"/>
  <c r="BM10" s="1"/>
  <c r="BE10" s="1"/>
  <c r="AP10" s="1"/>
  <c r="CT10"/>
  <c r="CP10" s="1"/>
  <c r="CL10" s="1"/>
  <c r="CH10" s="1"/>
  <c r="CB10" s="1"/>
  <c r="BT10" s="1"/>
  <c r="BL10" s="1"/>
  <c r="BD10" s="1"/>
  <c r="S95"/>
  <c r="BY95" s="1"/>
  <c r="BQ95" s="1"/>
  <c r="BI95" s="1"/>
  <c r="AY95" s="1"/>
  <c r="AG95" s="1"/>
  <c r="X98"/>
  <c r="CC98" s="1"/>
  <c r="X84"/>
  <c r="BU84" s="1"/>
  <c r="BM84" s="1"/>
  <c r="BE84" s="1"/>
  <c r="AP84" s="1"/>
  <c r="X76"/>
  <c r="BU76" s="1"/>
  <c r="BM76" s="1"/>
  <c r="BE76" s="1"/>
  <c r="AP76" s="1"/>
  <c r="U93"/>
  <c r="U89"/>
  <c r="V89" s="1"/>
  <c r="X70"/>
  <c r="CC70" s="1"/>
  <c r="AK64"/>
  <c r="X62"/>
  <c r="BU62" s="1"/>
  <c r="BM62" s="1"/>
  <c r="BE62" s="1"/>
  <c r="AP62" s="1"/>
  <c r="X58"/>
  <c r="BU58" s="1"/>
  <c r="BM58" s="1"/>
  <c r="BE58" s="1"/>
  <c r="AP58" s="1"/>
  <c r="X46"/>
  <c r="BU46" s="1"/>
  <c r="BM46" s="1"/>
  <c r="BE46" s="1"/>
  <c r="AP46" s="1"/>
  <c r="X38"/>
  <c r="BU38" s="1"/>
  <c r="BM38" s="1"/>
  <c r="BE38" s="1"/>
  <c r="AP38" s="1"/>
  <c r="V35"/>
  <c r="CI35"/>
  <c r="CD35" s="1"/>
  <c r="BV35" s="1"/>
  <c r="BN35" s="1"/>
  <c r="BF35" s="1"/>
  <c r="AT35" s="1"/>
  <c r="V21"/>
  <c r="CA21" s="1"/>
  <c r="X86"/>
  <c r="BU86" s="1"/>
  <c r="BM86" s="1"/>
  <c r="BE86" s="1"/>
  <c r="AP86" s="1"/>
  <c r="X82"/>
  <c r="CC82" s="1"/>
  <c r="X78"/>
  <c r="BU78" s="1"/>
  <c r="BM78" s="1"/>
  <c r="BE78" s="1"/>
  <c r="AP78" s="1"/>
  <c r="X74"/>
  <c r="CC74" s="1"/>
  <c r="U95"/>
  <c r="CF89"/>
  <c r="X52"/>
  <c r="CC52" s="1"/>
  <c r="X44"/>
  <c r="CC44" s="1"/>
  <c r="BY96"/>
  <c r="BQ96" s="1"/>
  <c r="BI96" s="1"/>
  <c r="AY96" s="1"/>
  <c r="AG96" s="1"/>
  <c r="X36"/>
  <c r="BU36" s="1"/>
  <c r="BM36" s="1"/>
  <c r="BE36" s="1"/>
  <c r="AP36" s="1"/>
  <c r="U22"/>
  <c r="U18"/>
  <c r="U14"/>
  <c r="CJ9"/>
  <c r="CE9" s="1"/>
  <c r="BX9" s="1"/>
  <c r="BP9" s="1"/>
  <c r="BH9" s="1"/>
  <c r="AX9" s="1"/>
  <c r="AF9" s="1"/>
  <c r="CJ7"/>
  <c r="CE7" s="1"/>
  <c r="BX7" s="1"/>
  <c r="BP7" s="1"/>
  <c r="BH7" s="1"/>
  <c r="AX7" s="1"/>
  <c r="CJ5"/>
  <c r="CE5" s="1"/>
  <c r="BX5" s="1"/>
  <c r="BP5" s="1"/>
  <c r="BH5" s="1"/>
  <c r="AX5" s="1"/>
  <c r="X100"/>
  <c r="BU100" s="1"/>
  <c r="BM100" s="1"/>
  <c r="BE100" s="1"/>
  <c r="AP100" s="1"/>
  <c r="AA90"/>
  <c r="BY34"/>
  <c r="BQ34" s="1"/>
  <c r="BI34" s="1"/>
  <c r="AY34" s="1"/>
  <c r="AG34" s="1"/>
  <c r="CI65"/>
  <c r="CD65" s="1"/>
  <c r="BV65" s="1"/>
  <c r="BN65" s="1"/>
  <c r="BF65" s="1"/>
  <c r="AT65" s="1"/>
  <c r="CI49"/>
  <c r="CD49" s="1"/>
  <c r="BV49" s="1"/>
  <c r="BN49" s="1"/>
  <c r="BF49" s="1"/>
  <c r="AT49" s="1"/>
  <c r="X27"/>
  <c r="BU27" s="1"/>
  <c r="BM27" s="1"/>
  <c r="BE27" s="1"/>
  <c r="AP27" s="1"/>
  <c r="X21"/>
  <c r="X17"/>
  <c r="BU17" s="1"/>
  <c r="BM17" s="1"/>
  <c r="BE17" s="1"/>
  <c r="AP17" s="1"/>
  <c r="X13"/>
  <c r="BU13" s="1"/>
  <c r="BM13" s="1"/>
  <c r="BE13" s="1"/>
  <c r="AP13" s="1"/>
  <c r="X8"/>
  <c r="CC8" s="1"/>
  <c r="CS29"/>
  <c r="CO29" s="1"/>
  <c r="AK29" s="1"/>
  <c r="V54"/>
  <c r="CA54" s="1"/>
  <c r="V38"/>
  <c r="CA38" s="1"/>
  <c r="S24"/>
  <c r="CF24" s="1"/>
  <c r="V9"/>
  <c r="S71"/>
  <c r="BY71" s="1"/>
  <c r="BQ71" s="1"/>
  <c r="BI71" s="1"/>
  <c r="AY71" s="1"/>
  <c r="AG71" s="1"/>
  <c r="CS71"/>
  <c r="CO71" s="1"/>
  <c r="AK71" s="1"/>
  <c r="BY4"/>
  <c r="BQ4" s="1"/>
  <c r="BI4" s="1"/>
  <c r="AY4" s="1"/>
  <c r="AG4" s="1"/>
  <c r="CR4"/>
  <c r="CN4" s="1"/>
  <c r="AF4" s="1"/>
  <c r="CS63"/>
  <c r="CO63" s="1"/>
  <c r="AK63" s="1"/>
  <c r="CS55"/>
  <c r="CO55" s="1"/>
  <c r="AK55" s="1"/>
  <c r="CS47"/>
  <c r="CO47" s="1"/>
  <c r="AK47" s="1"/>
  <c r="CS67"/>
  <c r="CO67" s="1"/>
  <c r="AK67" s="1"/>
  <c r="CS59"/>
  <c r="CO59" s="1"/>
  <c r="AK59" s="1"/>
  <c r="CS51"/>
  <c r="CO51" s="1"/>
  <c r="AK51" s="1"/>
  <c r="CS43"/>
  <c r="CO43" s="1"/>
  <c r="AK43" s="1"/>
  <c r="CS15"/>
  <c r="CO15" s="1"/>
  <c r="AK15" s="1"/>
  <c r="AA11"/>
  <c r="CS32"/>
  <c r="CO32" s="1"/>
  <c r="AK32" s="1"/>
  <c r="S31"/>
  <c r="CF31" s="1"/>
  <c r="X65"/>
  <c r="CC65" s="1"/>
  <c r="X55"/>
  <c r="CC55" s="1"/>
  <c r="CI41"/>
  <c r="CD41" s="1"/>
  <c r="BV41" s="1"/>
  <c r="BN41" s="1"/>
  <c r="BF41" s="1"/>
  <c r="AT41" s="1"/>
  <c r="L28"/>
  <c r="V28"/>
  <c r="U24"/>
  <c r="X6"/>
  <c r="V98"/>
  <c r="CA98" s="1"/>
  <c r="V42"/>
  <c r="CA42" s="1"/>
  <c r="S12"/>
  <c r="CS13"/>
  <c r="CO13" s="1"/>
  <c r="X97"/>
  <c r="BU97" s="1"/>
  <c r="BM97" s="1"/>
  <c r="BE97" s="1"/>
  <c r="AP97" s="1"/>
  <c r="X57"/>
  <c r="BU57" s="1"/>
  <c r="BM57" s="1"/>
  <c r="BE57" s="1"/>
  <c r="AP57" s="1"/>
  <c r="X63"/>
  <c r="BU63" s="1"/>
  <c r="BM63" s="1"/>
  <c r="BE63" s="1"/>
  <c r="AP63" s="1"/>
  <c r="X39"/>
  <c r="BU39" s="1"/>
  <c r="BM39" s="1"/>
  <c r="BE39" s="1"/>
  <c r="AP39" s="1"/>
  <c r="AA31"/>
  <c r="J7" i="2"/>
  <c r="L7" s="1"/>
  <c r="J50"/>
  <c r="L50" s="1"/>
  <c r="L59"/>
  <c r="F124"/>
  <c r="C62" i="4" s="1"/>
  <c r="J38" i="2"/>
  <c r="J62"/>
  <c r="J57"/>
  <c r="J39"/>
  <c r="J43"/>
  <c r="J47"/>
  <c r="J51"/>
  <c r="J56"/>
  <c r="J40"/>
  <c r="J44"/>
  <c r="J48"/>
  <c r="J52"/>
  <c r="J54"/>
  <c r="J60"/>
  <c r="J55"/>
  <c r="J53"/>
  <c r="J41"/>
  <c r="J45"/>
  <c r="J49"/>
  <c r="J61"/>
  <c r="J58"/>
  <c r="J42"/>
  <c r="J46"/>
  <c r="J15"/>
  <c r="L15" s="1"/>
  <c r="J23"/>
  <c r="L23" s="1"/>
  <c r="C360" i="3"/>
  <c r="D360" s="1"/>
  <c r="J11" i="2"/>
  <c r="L11" s="1"/>
  <c r="J21"/>
  <c r="L21" s="1"/>
  <c r="J19"/>
  <c r="L19" s="1"/>
  <c r="C138" i="3"/>
  <c r="D138" s="1"/>
  <c r="J5" i="2"/>
  <c r="L5" s="1"/>
  <c r="J9"/>
  <c r="L9" s="1"/>
  <c r="J13"/>
  <c r="L13" s="1"/>
  <c r="J17"/>
  <c r="L17" s="1"/>
  <c r="J4"/>
  <c r="L4" s="1"/>
  <c r="J6"/>
  <c r="L6" s="1"/>
  <c r="J8"/>
  <c r="L8" s="1"/>
  <c r="J10"/>
  <c r="L10" s="1"/>
  <c r="J12"/>
  <c r="L12" s="1"/>
  <c r="J14"/>
  <c r="L14" s="1"/>
  <c r="J16"/>
  <c r="L16" s="1"/>
  <c r="J18"/>
  <c r="L18" s="1"/>
  <c r="J20"/>
  <c r="L20" s="1"/>
  <c r="J22"/>
  <c r="L22" s="1"/>
  <c r="J29"/>
  <c r="J25"/>
  <c r="J3"/>
  <c r="L3" s="1"/>
  <c r="J24"/>
  <c r="L24" s="1"/>
  <c r="J34"/>
  <c r="J30"/>
  <c r="J26"/>
  <c r="L26" s="1"/>
  <c r="J35"/>
  <c r="J31"/>
  <c r="J27"/>
  <c r="J36"/>
  <c r="L36" s="1"/>
  <c r="J32"/>
  <c r="J28"/>
  <c r="J37"/>
  <c r="J33"/>
  <c r="G68"/>
  <c r="AO60" i="7" l="1"/>
  <c r="CL60"/>
  <c r="CH60" s="1"/>
  <c r="CB60" s="1"/>
  <c r="BT60" s="1"/>
  <c r="BL60" s="1"/>
  <c r="BD60" s="1"/>
  <c r="CJ81"/>
  <c r="CE81" s="1"/>
  <c r="BX81" s="1"/>
  <c r="BP81" s="1"/>
  <c r="BH81" s="1"/>
  <c r="AX81" s="1"/>
  <c r="AF81"/>
  <c r="AO101"/>
  <c r="CL101"/>
  <c r="CH101" s="1"/>
  <c r="CB101" s="1"/>
  <c r="BT101" s="1"/>
  <c r="BL101" s="1"/>
  <c r="BD101" s="1"/>
  <c r="AK82"/>
  <c r="CK82"/>
  <c r="CG82" s="1"/>
  <c r="BZ82" s="1"/>
  <c r="BR82" s="1"/>
  <c r="BJ82" s="1"/>
  <c r="BB82" s="1"/>
  <c r="BW16"/>
  <c r="BO16"/>
  <c r="BG16" s="1"/>
  <c r="AU16" s="1"/>
  <c r="AB16" s="1"/>
  <c r="CF17"/>
  <c r="BY17"/>
  <c r="BQ17" s="1"/>
  <c r="BI17" s="1"/>
  <c r="AY17" s="1"/>
  <c r="AG17" s="1"/>
  <c r="CJ13"/>
  <c r="CE13" s="1"/>
  <c r="BX13" s="1"/>
  <c r="BP13" s="1"/>
  <c r="BH13" s="1"/>
  <c r="AX13" s="1"/>
  <c r="AF13"/>
  <c r="BH21"/>
  <c r="AX21" s="1"/>
  <c r="AF21"/>
  <c r="AA16"/>
  <c r="CI16"/>
  <c r="CD16" s="1"/>
  <c r="BV16" s="1"/>
  <c r="BN16" s="1"/>
  <c r="BF16" s="1"/>
  <c r="AT16" s="1"/>
  <c r="CJ17"/>
  <c r="CE17" s="1"/>
  <c r="BX17" s="1"/>
  <c r="BP17" s="1"/>
  <c r="BH17" s="1"/>
  <c r="AX17" s="1"/>
  <c r="AF17"/>
  <c r="CF13"/>
  <c r="BY13"/>
  <c r="BQ13" s="1"/>
  <c r="BI13" s="1"/>
  <c r="AY13" s="1"/>
  <c r="AG13" s="1"/>
  <c r="AK50"/>
  <c r="AF29"/>
  <c r="CJ29"/>
  <c r="CE29" s="1"/>
  <c r="BX29" s="1"/>
  <c r="BP29" s="1"/>
  <c r="BH29" s="1"/>
  <c r="AX29" s="1"/>
  <c r="CF29"/>
  <c r="BY29"/>
  <c r="BQ29" s="1"/>
  <c r="BI29" s="1"/>
  <c r="AY29" s="1"/>
  <c r="AG29" s="1"/>
  <c r="CF25"/>
  <c r="BY25"/>
  <c r="BQ25" s="1"/>
  <c r="BI25" s="1"/>
  <c r="AY25" s="1"/>
  <c r="AG25" s="1"/>
  <c r="AQ25"/>
  <c r="M25"/>
  <c r="AN25"/>
  <c r="W25"/>
  <c r="X25" s="1"/>
  <c r="CC25" s="1"/>
  <c r="CR25"/>
  <c r="CN25" s="1"/>
  <c r="AZ25"/>
  <c r="U25"/>
  <c r="AJ25"/>
  <c r="L25"/>
  <c r="BA25" s="1"/>
  <c r="CL100"/>
  <c r="CH100" s="1"/>
  <c r="CB100" s="1"/>
  <c r="BT100" s="1"/>
  <c r="BL100" s="1"/>
  <c r="BD100" s="1"/>
  <c r="AO100"/>
  <c r="CJ101"/>
  <c r="CE101" s="1"/>
  <c r="BX101" s="1"/>
  <c r="BP101" s="1"/>
  <c r="BH101" s="1"/>
  <c r="AX101" s="1"/>
  <c r="AF101"/>
  <c r="AO57"/>
  <c r="CL57"/>
  <c r="CH57" s="1"/>
  <c r="CB57" s="1"/>
  <c r="BT57" s="1"/>
  <c r="BL57" s="1"/>
  <c r="BD57" s="1"/>
  <c r="AO68"/>
  <c r="CL68"/>
  <c r="CH68" s="1"/>
  <c r="CB68" s="1"/>
  <c r="BT68" s="1"/>
  <c r="BL68" s="1"/>
  <c r="BD68" s="1"/>
  <c r="AF71"/>
  <c r="CJ71"/>
  <c r="CE71" s="1"/>
  <c r="BX71" s="1"/>
  <c r="BP71" s="1"/>
  <c r="BH71" s="1"/>
  <c r="AX71" s="1"/>
  <c r="AO58"/>
  <c r="CL58"/>
  <c r="CH58" s="1"/>
  <c r="CB58" s="1"/>
  <c r="BT58" s="1"/>
  <c r="BL58" s="1"/>
  <c r="BD58" s="1"/>
  <c r="AO94"/>
  <c r="CL94"/>
  <c r="CH94" s="1"/>
  <c r="CB94" s="1"/>
  <c r="BT94" s="1"/>
  <c r="BL94" s="1"/>
  <c r="BD94" s="1"/>
  <c r="AO97"/>
  <c r="CL97"/>
  <c r="CH97" s="1"/>
  <c r="CB97" s="1"/>
  <c r="BT97" s="1"/>
  <c r="BL97" s="1"/>
  <c r="BD97" s="1"/>
  <c r="AO55"/>
  <c r="CL55"/>
  <c r="CH55" s="1"/>
  <c r="CB55" s="1"/>
  <c r="BT55" s="1"/>
  <c r="BL55" s="1"/>
  <c r="BD55" s="1"/>
  <c r="AK101"/>
  <c r="CK101"/>
  <c r="CG101" s="1"/>
  <c r="BZ101" s="1"/>
  <c r="BR101" s="1"/>
  <c r="BJ101" s="1"/>
  <c r="BB101" s="1"/>
  <c r="CJ20"/>
  <c r="CE20" s="1"/>
  <c r="BX20" s="1"/>
  <c r="BP20" s="1"/>
  <c r="BH20" s="1"/>
  <c r="AX20" s="1"/>
  <c r="CA39"/>
  <c r="CA34"/>
  <c r="CA30"/>
  <c r="CL76"/>
  <c r="CH76" s="1"/>
  <c r="CB76" s="1"/>
  <c r="BT76" s="1"/>
  <c r="BL76" s="1"/>
  <c r="BD76" s="1"/>
  <c r="CJ12"/>
  <c r="CE12" s="1"/>
  <c r="BX12" s="1"/>
  <c r="BP12" s="1"/>
  <c r="BH12" s="1"/>
  <c r="AX12" s="1"/>
  <c r="AF12"/>
  <c r="BU8"/>
  <c r="BM8" s="1"/>
  <c r="BE8" s="1"/>
  <c r="AP8" s="1"/>
  <c r="AO4"/>
  <c r="CL4"/>
  <c r="CH4" s="1"/>
  <c r="CB4" s="1"/>
  <c r="BT4" s="1"/>
  <c r="BL4" s="1"/>
  <c r="BD4" s="1"/>
  <c r="F71" i="2"/>
  <c r="C9" i="4" s="1"/>
  <c r="CA3" i="7"/>
  <c r="CL6"/>
  <c r="CH6" s="1"/>
  <c r="CB6" s="1"/>
  <c r="BT6" s="1"/>
  <c r="BL6" s="1"/>
  <c r="BD6" s="1"/>
  <c r="AO6"/>
  <c r="CL45"/>
  <c r="CH45" s="1"/>
  <c r="CB45" s="1"/>
  <c r="BT45" s="1"/>
  <c r="BL45" s="1"/>
  <c r="BD45" s="1"/>
  <c r="AO45"/>
  <c r="CK99"/>
  <c r="CG99" s="1"/>
  <c r="BZ99" s="1"/>
  <c r="BR99" s="1"/>
  <c r="BJ99" s="1"/>
  <c r="BB99" s="1"/>
  <c r="AK99"/>
  <c r="CK85"/>
  <c r="CG85" s="1"/>
  <c r="BZ85" s="1"/>
  <c r="BR85" s="1"/>
  <c r="BJ85" s="1"/>
  <c r="BB85" s="1"/>
  <c r="AK85"/>
  <c r="AO52"/>
  <c r="CL52"/>
  <c r="CH52" s="1"/>
  <c r="CB52" s="1"/>
  <c r="BT52" s="1"/>
  <c r="BL52" s="1"/>
  <c r="BD52" s="1"/>
  <c r="AO82"/>
  <c r="CL82"/>
  <c r="CH82" s="1"/>
  <c r="CB82" s="1"/>
  <c r="BT82" s="1"/>
  <c r="BL82" s="1"/>
  <c r="BD82" s="1"/>
  <c r="AK39"/>
  <c r="CK39"/>
  <c r="CG39" s="1"/>
  <c r="BZ39" s="1"/>
  <c r="BR39" s="1"/>
  <c r="BJ39" s="1"/>
  <c r="BB39" s="1"/>
  <c r="CK34"/>
  <c r="CG34" s="1"/>
  <c r="BZ34" s="1"/>
  <c r="BR34" s="1"/>
  <c r="BJ34" s="1"/>
  <c r="BB34" s="1"/>
  <c r="AK34"/>
  <c r="CJ73"/>
  <c r="CE73" s="1"/>
  <c r="BX73" s="1"/>
  <c r="BP73" s="1"/>
  <c r="BH73" s="1"/>
  <c r="AX73" s="1"/>
  <c r="AF73"/>
  <c r="CK30"/>
  <c r="CG30" s="1"/>
  <c r="BZ30" s="1"/>
  <c r="BR30" s="1"/>
  <c r="BJ30" s="1"/>
  <c r="BB30" s="1"/>
  <c r="AK30"/>
  <c r="CJ28"/>
  <c r="CE28" s="1"/>
  <c r="BX28" s="1"/>
  <c r="BP28" s="1"/>
  <c r="BH28" s="1"/>
  <c r="AX28" s="1"/>
  <c r="AF28"/>
  <c r="AO42"/>
  <c r="CL42"/>
  <c r="CH42" s="1"/>
  <c r="CB42" s="1"/>
  <c r="BT42" s="1"/>
  <c r="BL42" s="1"/>
  <c r="BD42" s="1"/>
  <c r="CL70"/>
  <c r="CH70" s="1"/>
  <c r="CB70" s="1"/>
  <c r="BT70" s="1"/>
  <c r="BL70" s="1"/>
  <c r="BD70" s="1"/>
  <c r="AO70"/>
  <c r="AO63"/>
  <c r="CL63"/>
  <c r="CH63" s="1"/>
  <c r="CB63" s="1"/>
  <c r="BT63" s="1"/>
  <c r="BL63" s="1"/>
  <c r="BD63" s="1"/>
  <c r="AO65"/>
  <c r="CL65"/>
  <c r="CH65" s="1"/>
  <c r="CB65" s="1"/>
  <c r="BT65" s="1"/>
  <c r="BL65" s="1"/>
  <c r="BD65" s="1"/>
  <c r="CL43"/>
  <c r="CH43" s="1"/>
  <c r="CB43" s="1"/>
  <c r="BT43" s="1"/>
  <c r="BL43" s="1"/>
  <c r="BD43" s="1"/>
  <c r="AO43"/>
  <c r="AO53"/>
  <c r="CL53"/>
  <c r="CH53" s="1"/>
  <c r="CB53" s="1"/>
  <c r="BT53" s="1"/>
  <c r="BL53" s="1"/>
  <c r="BD53" s="1"/>
  <c r="AO96"/>
  <c r="CL96"/>
  <c r="CH96" s="1"/>
  <c r="CB96" s="1"/>
  <c r="BT96" s="1"/>
  <c r="BL96" s="1"/>
  <c r="BD96" s="1"/>
  <c r="AO40"/>
  <c r="CL40"/>
  <c r="CH40" s="1"/>
  <c r="CB40" s="1"/>
  <c r="BT40" s="1"/>
  <c r="BL40" s="1"/>
  <c r="BD40" s="1"/>
  <c r="AO56"/>
  <c r="CL56"/>
  <c r="CH56" s="1"/>
  <c r="CB56" s="1"/>
  <c r="BT56" s="1"/>
  <c r="BL56" s="1"/>
  <c r="BD56" s="1"/>
  <c r="AF91"/>
  <c r="CJ91"/>
  <c r="CE91" s="1"/>
  <c r="BX91" s="1"/>
  <c r="BP91" s="1"/>
  <c r="BH91" s="1"/>
  <c r="AX91" s="1"/>
  <c r="AO66"/>
  <c r="CL66"/>
  <c r="CH66" s="1"/>
  <c r="CB66" s="1"/>
  <c r="BT66" s="1"/>
  <c r="BL66" s="1"/>
  <c r="BD66" s="1"/>
  <c r="CK5"/>
  <c r="CG5" s="1"/>
  <c r="BZ5" s="1"/>
  <c r="BR5" s="1"/>
  <c r="BJ5" s="1"/>
  <c r="BB5" s="1"/>
  <c r="AF95"/>
  <c r="CJ95"/>
  <c r="CE95" s="1"/>
  <c r="BX95" s="1"/>
  <c r="BP95" s="1"/>
  <c r="BH95" s="1"/>
  <c r="AX95" s="1"/>
  <c r="C101"/>
  <c r="D101" s="1"/>
  <c r="C57"/>
  <c r="D57" s="1"/>
  <c r="AO41"/>
  <c r="C41" s="1"/>
  <c r="D41" s="1"/>
  <c r="CL41"/>
  <c r="CH41" s="1"/>
  <c r="CB41" s="1"/>
  <c r="BT41" s="1"/>
  <c r="BL41" s="1"/>
  <c r="BD41" s="1"/>
  <c r="CL79"/>
  <c r="CH79" s="1"/>
  <c r="CB79" s="1"/>
  <c r="BT79" s="1"/>
  <c r="BL79" s="1"/>
  <c r="BD79" s="1"/>
  <c r="AO79"/>
  <c r="C79" s="1"/>
  <c r="D79" s="1"/>
  <c r="CL51"/>
  <c r="CH51" s="1"/>
  <c r="CB51" s="1"/>
  <c r="BT51" s="1"/>
  <c r="BL51" s="1"/>
  <c r="BD51" s="1"/>
  <c r="AO51"/>
  <c r="CL67"/>
  <c r="CH67" s="1"/>
  <c r="CB67" s="1"/>
  <c r="BT67" s="1"/>
  <c r="BL67" s="1"/>
  <c r="BD67" s="1"/>
  <c r="AO67"/>
  <c r="CL61"/>
  <c r="CH61" s="1"/>
  <c r="CB61" s="1"/>
  <c r="BT61" s="1"/>
  <c r="BL61" s="1"/>
  <c r="BD61" s="1"/>
  <c r="AO61"/>
  <c r="AO44"/>
  <c r="CL44"/>
  <c r="CH44" s="1"/>
  <c r="CB44" s="1"/>
  <c r="BT44" s="1"/>
  <c r="BL44" s="1"/>
  <c r="BD44" s="1"/>
  <c r="AO74"/>
  <c r="CL74"/>
  <c r="CH74" s="1"/>
  <c r="CB74" s="1"/>
  <c r="BT74" s="1"/>
  <c r="BL74" s="1"/>
  <c r="BD74" s="1"/>
  <c r="CK3"/>
  <c r="CG3" s="1"/>
  <c r="BZ3" s="1"/>
  <c r="BR3" s="1"/>
  <c r="BJ3" s="1"/>
  <c r="BB3" s="1"/>
  <c r="AK3"/>
  <c r="AO50"/>
  <c r="CL50"/>
  <c r="CH50" s="1"/>
  <c r="CB50" s="1"/>
  <c r="BT50" s="1"/>
  <c r="BL50" s="1"/>
  <c r="BD50" s="1"/>
  <c r="AO98"/>
  <c r="CL98"/>
  <c r="CH98" s="1"/>
  <c r="CB98" s="1"/>
  <c r="BT98" s="1"/>
  <c r="BL98" s="1"/>
  <c r="BD98" s="1"/>
  <c r="AO39"/>
  <c r="CL39"/>
  <c r="CH39" s="1"/>
  <c r="CB39" s="1"/>
  <c r="BT39" s="1"/>
  <c r="BL39" s="1"/>
  <c r="BD39" s="1"/>
  <c r="CJ31"/>
  <c r="CE31" s="1"/>
  <c r="BX31" s="1"/>
  <c r="BP31" s="1"/>
  <c r="BH31" s="1"/>
  <c r="AX31" s="1"/>
  <c r="AF31"/>
  <c r="CL59"/>
  <c r="CH59" s="1"/>
  <c r="CB59" s="1"/>
  <c r="BT59" s="1"/>
  <c r="BL59" s="1"/>
  <c r="BD59" s="1"/>
  <c r="AO59"/>
  <c r="C59" s="1"/>
  <c r="D59" s="1"/>
  <c r="AO69"/>
  <c r="CL69"/>
  <c r="CH69" s="1"/>
  <c r="CB69" s="1"/>
  <c r="BT69" s="1"/>
  <c r="BL69" s="1"/>
  <c r="BD69" s="1"/>
  <c r="AO90"/>
  <c r="CL90"/>
  <c r="CH90" s="1"/>
  <c r="CB90" s="1"/>
  <c r="BT90" s="1"/>
  <c r="BL90" s="1"/>
  <c r="BD90" s="1"/>
  <c r="AO48"/>
  <c r="CL48"/>
  <c r="CH48" s="1"/>
  <c r="CB48" s="1"/>
  <c r="BT48" s="1"/>
  <c r="BL48" s="1"/>
  <c r="BD48" s="1"/>
  <c r="AO64"/>
  <c r="CL64"/>
  <c r="CH64" s="1"/>
  <c r="CB64" s="1"/>
  <c r="BT64" s="1"/>
  <c r="BL64" s="1"/>
  <c r="BD64" s="1"/>
  <c r="AF99"/>
  <c r="CJ99"/>
  <c r="CE99" s="1"/>
  <c r="BX99" s="1"/>
  <c r="BP99" s="1"/>
  <c r="BH99" s="1"/>
  <c r="AX99" s="1"/>
  <c r="CJ16"/>
  <c r="CE16" s="1"/>
  <c r="BX16" s="1"/>
  <c r="BP16" s="1"/>
  <c r="BH16" s="1"/>
  <c r="AX16" s="1"/>
  <c r="AF24"/>
  <c r="CJ24"/>
  <c r="CE24" s="1"/>
  <c r="BX24" s="1"/>
  <c r="BP24" s="1"/>
  <c r="BH24" s="1"/>
  <c r="AX24" s="1"/>
  <c r="AO92"/>
  <c r="CL92"/>
  <c r="CH92" s="1"/>
  <c r="CB92" s="1"/>
  <c r="BT92" s="1"/>
  <c r="BL92" s="1"/>
  <c r="BD92" s="1"/>
  <c r="AO88"/>
  <c r="CL88"/>
  <c r="CH88" s="1"/>
  <c r="CB88" s="1"/>
  <c r="BT88" s="1"/>
  <c r="BL88" s="1"/>
  <c r="BD88" s="1"/>
  <c r="CJ97"/>
  <c r="CE97" s="1"/>
  <c r="BX97" s="1"/>
  <c r="BP97" s="1"/>
  <c r="BH97" s="1"/>
  <c r="AX97" s="1"/>
  <c r="AF97"/>
  <c r="C97" s="1"/>
  <c r="D97" s="1"/>
  <c r="AO54"/>
  <c r="CL54"/>
  <c r="CH54" s="1"/>
  <c r="CB54" s="1"/>
  <c r="BT54" s="1"/>
  <c r="BL54" s="1"/>
  <c r="BD54" s="1"/>
  <c r="AK21"/>
  <c r="CK21"/>
  <c r="CG21" s="1"/>
  <c r="BZ21" s="1"/>
  <c r="BR21" s="1"/>
  <c r="BJ21" s="1"/>
  <c r="BB21" s="1"/>
  <c r="C43"/>
  <c r="D43" s="1"/>
  <c r="C67"/>
  <c r="D67" s="1"/>
  <c r="C4"/>
  <c r="C69"/>
  <c r="D69" s="1"/>
  <c r="C51"/>
  <c r="D51" s="1"/>
  <c r="CS14"/>
  <c r="CO14" s="1"/>
  <c r="CS24"/>
  <c r="CO24" s="1"/>
  <c r="V24"/>
  <c r="BS24" s="1"/>
  <c r="BK24" s="1"/>
  <c r="BC24" s="1"/>
  <c r="AL24" s="1"/>
  <c r="BA28"/>
  <c r="CS18"/>
  <c r="CO18" s="1"/>
  <c r="CS93"/>
  <c r="CO93" s="1"/>
  <c r="AK93" s="1"/>
  <c r="CC14"/>
  <c r="BU14"/>
  <c r="CT14"/>
  <c r="CP14" s="1"/>
  <c r="CC22"/>
  <c r="BU22" s="1"/>
  <c r="BM22" s="1"/>
  <c r="BE22" s="1"/>
  <c r="AP22" s="1"/>
  <c r="CT22"/>
  <c r="CP22" s="1"/>
  <c r="CS28"/>
  <c r="CO28" s="1"/>
  <c r="CA28"/>
  <c r="BS28"/>
  <c r="BK28" s="1"/>
  <c r="BC28" s="1"/>
  <c r="AL28" s="1"/>
  <c r="CS12"/>
  <c r="CO12" s="1"/>
  <c r="CK12" s="1"/>
  <c r="CG12" s="1"/>
  <c r="BZ12" s="1"/>
  <c r="BR12" s="1"/>
  <c r="BJ12" s="1"/>
  <c r="BB12" s="1"/>
  <c r="V12"/>
  <c r="BS12" s="1"/>
  <c r="BK12" s="1"/>
  <c r="BC12" s="1"/>
  <c r="AL12" s="1"/>
  <c r="CS16"/>
  <c r="CO16" s="1"/>
  <c r="CK16" s="1"/>
  <c r="CG16" s="1"/>
  <c r="BZ16" s="1"/>
  <c r="BR16" s="1"/>
  <c r="BJ16" s="1"/>
  <c r="BB16" s="1"/>
  <c r="V16"/>
  <c r="CS20"/>
  <c r="CO20" s="1"/>
  <c r="CK20" s="1"/>
  <c r="CG20" s="1"/>
  <c r="BZ20" s="1"/>
  <c r="BR20" s="1"/>
  <c r="BJ20" s="1"/>
  <c r="BB20" s="1"/>
  <c r="V20"/>
  <c r="BS20" s="1"/>
  <c r="BK20" s="1"/>
  <c r="BC20" s="1"/>
  <c r="AL20" s="1"/>
  <c r="BK37"/>
  <c r="BC37" s="1"/>
  <c r="AL37" s="1"/>
  <c r="BA37"/>
  <c r="CS91"/>
  <c r="CO91" s="1"/>
  <c r="CK91" s="1"/>
  <c r="CG91" s="1"/>
  <c r="BZ91" s="1"/>
  <c r="BR91" s="1"/>
  <c r="BJ91" s="1"/>
  <c r="BB91" s="1"/>
  <c r="V91"/>
  <c r="BS91" s="1"/>
  <c r="BK91" s="1"/>
  <c r="BC91" s="1"/>
  <c r="AL91" s="1"/>
  <c r="BA95"/>
  <c r="CS26"/>
  <c r="CO26" s="1"/>
  <c r="CK26" s="1"/>
  <c r="CG26" s="1"/>
  <c r="BZ26" s="1"/>
  <c r="BR26" s="1"/>
  <c r="BJ26" s="1"/>
  <c r="BB26" s="1"/>
  <c r="V26"/>
  <c r="BS26" s="1"/>
  <c r="BK26" s="1"/>
  <c r="BC26" s="1"/>
  <c r="AL26" s="1"/>
  <c r="BK73"/>
  <c r="BC73" s="1"/>
  <c r="AL73" s="1"/>
  <c r="BA73"/>
  <c r="CS35"/>
  <c r="CO35" s="1"/>
  <c r="CA35"/>
  <c r="BS35"/>
  <c r="BA93"/>
  <c r="CC16"/>
  <c r="BU16"/>
  <c r="CT16"/>
  <c r="CP16"/>
  <c r="AO16" s="1"/>
  <c r="CC91"/>
  <c r="BU91"/>
  <c r="CT91"/>
  <c r="CP91" s="1"/>
  <c r="CC26"/>
  <c r="BU26"/>
  <c r="CT26"/>
  <c r="CP26" s="1"/>
  <c r="CC77"/>
  <c r="BU77"/>
  <c r="CT77"/>
  <c r="CP77" s="1"/>
  <c r="AO10"/>
  <c r="CC6"/>
  <c r="BU6" s="1"/>
  <c r="BM6" s="1"/>
  <c r="BE6" s="1"/>
  <c r="AP6" s="1"/>
  <c r="C6" s="1"/>
  <c r="C11"/>
  <c r="C90"/>
  <c r="D90" s="1"/>
  <c r="AO49"/>
  <c r="C49" s="1"/>
  <c r="D49" s="1"/>
  <c r="AO81"/>
  <c r="AO8"/>
  <c r="C8" s="1"/>
  <c r="AO13"/>
  <c r="CC13"/>
  <c r="AO17"/>
  <c r="CC17"/>
  <c r="AO21"/>
  <c r="CC21"/>
  <c r="BU21" s="1"/>
  <c r="BM21" s="1"/>
  <c r="BE21" s="1"/>
  <c r="AP21" s="1"/>
  <c r="AO27"/>
  <c r="CC27"/>
  <c r="CC100"/>
  <c r="AO36"/>
  <c r="CC36"/>
  <c r="AK77"/>
  <c r="BU44"/>
  <c r="BM44" s="1"/>
  <c r="BE44" s="1"/>
  <c r="AP44" s="1"/>
  <c r="BU52"/>
  <c r="BM52" s="1"/>
  <c r="BE52" s="1"/>
  <c r="AP52" s="1"/>
  <c r="BU74"/>
  <c r="BM74" s="1"/>
  <c r="BE74" s="1"/>
  <c r="AP74" s="1"/>
  <c r="AO78"/>
  <c r="CC78"/>
  <c r="BU82"/>
  <c r="BM82" s="1"/>
  <c r="BE82" s="1"/>
  <c r="AP82" s="1"/>
  <c r="AO86"/>
  <c r="CC86"/>
  <c r="CK29"/>
  <c r="CG29" s="1"/>
  <c r="BZ29" s="1"/>
  <c r="BR29" s="1"/>
  <c r="BJ29" s="1"/>
  <c r="BB29" s="1"/>
  <c r="CK71"/>
  <c r="CG71" s="1"/>
  <c r="BZ71" s="1"/>
  <c r="BR71" s="1"/>
  <c r="BJ71" s="1"/>
  <c r="BB71" s="1"/>
  <c r="AK42"/>
  <c r="BS42"/>
  <c r="BK42" s="1"/>
  <c r="BC42" s="1"/>
  <c r="AL42" s="1"/>
  <c r="AK98"/>
  <c r="BS98"/>
  <c r="BK98" s="1"/>
  <c r="BC98" s="1"/>
  <c r="AL98" s="1"/>
  <c r="AO38"/>
  <c r="CC38"/>
  <c r="AO46"/>
  <c r="CC46"/>
  <c r="AO62"/>
  <c r="CC62"/>
  <c r="BU70"/>
  <c r="BM70" s="1"/>
  <c r="BE70" s="1"/>
  <c r="AP70" s="1"/>
  <c r="BU98"/>
  <c r="BM98" s="1"/>
  <c r="BE98" s="1"/>
  <c r="AP98" s="1"/>
  <c r="CA9"/>
  <c r="BS9" s="1"/>
  <c r="BK9" s="1"/>
  <c r="BC9" s="1"/>
  <c r="AL9" s="1"/>
  <c r="C9" s="1"/>
  <c r="C3"/>
  <c r="C50"/>
  <c r="D50" s="1"/>
  <c r="C68"/>
  <c r="D68" s="1"/>
  <c r="C61"/>
  <c r="D61" s="1"/>
  <c r="C82"/>
  <c r="D82" s="1"/>
  <c r="C86"/>
  <c r="D86" s="1"/>
  <c r="CC39"/>
  <c r="CC63"/>
  <c r="CC57"/>
  <c r="CC97"/>
  <c r="BU55"/>
  <c r="BM55" s="1"/>
  <c r="BE55" s="1"/>
  <c r="AP55" s="1"/>
  <c r="BU65"/>
  <c r="BM65" s="1"/>
  <c r="BE65" s="1"/>
  <c r="AP65" s="1"/>
  <c r="C65" s="1"/>
  <c r="D65" s="1"/>
  <c r="CK11"/>
  <c r="CG11" s="1"/>
  <c r="BZ11" s="1"/>
  <c r="BR11" s="1"/>
  <c r="BJ11" s="1"/>
  <c r="BB11" s="1"/>
  <c r="CK13"/>
  <c r="CG13" s="1"/>
  <c r="BZ13" s="1"/>
  <c r="BR13" s="1"/>
  <c r="BJ13" s="1"/>
  <c r="BB13" s="1"/>
  <c r="CK15"/>
  <c r="CG15" s="1"/>
  <c r="BZ15" s="1"/>
  <c r="BR15" s="1"/>
  <c r="BJ15" s="1"/>
  <c r="BB15" s="1"/>
  <c r="CK17"/>
  <c r="CG17" s="1"/>
  <c r="BZ17" s="1"/>
  <c r="BR17" s="1"/>
  <c r="BJ17" s="1"/>
  <c r="BB17" s="1"/>
  <c r="CC4"/>
  <c r="CC11"/>
  <c r="CC15"/>
  <c r="CC19"/>
  <c r="BU19" s="1"/>
  <c r="BM19" s="1"/>
  <c r="BE19" s="1"/>
  <c r="AP19" s="1"/>
  <c r="C19" s="1"/>
  <c r="CC23"/>
  <c r="CL75"/>
  <c r="CH75" s="1"/>
  <c r="CB75" s="1"/>
  <c r="BT75" s="1"/>
  <c r="BL75" s="1"/>
  <c r="BD75" s="1"/>
  <c r="BU40"/>
  <c r="BM40" s="1"/>
  <c r="BE40" s="1"/>
  <c r="AP40" s="1"/>
  <c r="BU48"/>
  <c r="BM48" s="1"/>
  <c r="BE48" s="1"/>
  <c r="AP48" s="1"/>
  <c r="C48" s="1"/>
  <c r="D48" s="1"/>
  <c r="BU56"/>
  <c r="BM56" s="1"/>
  <c r="BE56" s="1"/>
  <c r="AP56" s="1"/>
  <c r="CC60"/>
  <c r="BU64"/>
  <c r="BM64" s="1"/>
  <c r="BE64" s="1"/>
  <c r="AP64" s="1"/>
  <c r="C64" s="1"/>
  <c r="D64" s="1"/>
  <c r="CC68"/>
  <c r="CL2"/>
  <c r="CH2" s="1"/>
  <c r="CB2" s="1"/>
  <c r="BT2" s="1"/>
  <c r="BL2" s="1"/>
  <c r="BD2" s="1"/>
  <c r="CK43"/>
  <c r="CG43" s="1"/>
  <c r="BZ43" s="1"/>
  <c r="BR43" s="1"/>
  <c r="BJ43" s="1"/>
  <c r="BB43" s="1"/>
  <c r="CK51"/>
  <c r="CG51" s="1"/>
  <c r="BZ51" s="1"/>
  <c r="BR51" s="1"/>
  <c r="BJ51" s="1"/>
  <c r="BB51" s="1"/>
  <c r="CK59"/>
  <c r="CG59" s="1"/>
  <c r="BZ59" s="1"/>
  <c r="BR59" s="1"/>
  <c r="BJ59" s="1"/>
  <c r="BB59" s="1"/>
  <c r="CK67"/>
  <c r="CG67" s="1"/>
  <c r="BZ67" s="1"/>
  <c r="BR67" s="1"/>
  <c r="BJ67" s="1"/>
  <c r="BB67" s="1"/>
  <c r="CF71"/>
  <c r="CK97"/>
  <c r="CG97" s="1"/>
  <c r="BZ97" s="1"/>
  <c r="BR97" s="1"/>
  <c r="BJ97" s="1"/>
  <c r="BB97" s="1"/>
  <c r="CA101"/>
  <c r="CJ4"/>
  <c r="CE4" s="1"/>
  <c r="BX4" s="1"/>
  <c r="BP4" s="1"/>
  <c r="BH4" s="1"/>
  <c r="AX4" s="1"/>
  <c r="AK7"/>
  <c r="CA7"/>
  <c r="CF12"/>
  <c r="BY12" s="1"/>
  <c r="BQ12" s="1"/>
  <c r="BI12" s="1"/>
  <c r="AY12" s="1"/>
  <c r="AG12" s="1"/>
  <c r="BY16"/>
  <c r="BQ16" s="1"/>
  <c r="BI16" s="1"/>
  <c r="AY16" s="1"/>
  <c r="AG16" s="1"/>
  <c r="CF20"/>
  <c r="BY24"/>
  <c r="BQ24" s="1"/>
  <c r="BI24" s="1"/>
  <c r="AY24" s="1"/>
  <c r="AG24" s="1"/>
  <c r="BS38"/>
  <c r="BK38" s="1"/>
  <c r="BC38" s="1"/>
  <c r="AL38" s="1"/>
  <c r="CA46"/>
  <c r="BS54"/>
  <c r="BK54" s="1"/>
  <c r="BC54" s="1"/>
  <c r="AL54" s="1"/>
  <c r="AK2"/>
  <c r="C2" s="1"/>
  <c r="AO72"/>
  <c r="CC72"/>
  <c r="AO80"/>
  <c r="CC80"/>
  <c r="AK74"/>
  <c r="C74" s="1"/>
  <c r="D74" s="1"/>
  <c r="CK80"/>
  <c r="CG80" s="1"/>
  <c r="BZ80" s="1"/>
  <c r="BR80" s="1"/>
  <c r="BJ80" s="1"/>
  <c r="BB80" s="1"/>
  <c r="BU54"/>
  <c r="BM54" s="1"/>
  <c r="BE54" s="1"/>
  <c r="AP54" s="1"/>
  <c r="CC58"/>
  <c r="BU66"/>
  <c r="BM66" s="1"/>
  <c r="BE66" s="1"/>
  <c r="AP66" s="1"/>
  <c r="CC76"/>
  <c r="CC84"/>
  <c r="BS21"/>
  <c r="BK21" s="1"/>
  <c r="BC21" s="1"/>
  <c r="AL21" s="1"/>
  <c r="BS5"/>
  <c r="BK5" s="1"/>
  <c r="BC5" s="1"/>
  <c r="AL5" s="1"/>
  <c r="CF95"/>
  <c r="V93"/>
  <c r="BS93" s="1"/>
  <c r="BK93" s="1"/>
  <c r="BC93" s="1"/>
  <c r="AL93" s="1"/>
  <c r="C10"/>
  <c r="C53"/>
  <c r="D53" s="1"/>
  <c r="C45"/>
  <c r="D45" s="1"/>
  <c r="CA73"/>
  <c r="CS73"/>
  <c r="CO73" s="1"/>
  <c r="AK73" s="1"/>
  <c r="V14"/>
  <c r="BS14" s="1"/>
  <c r="BK14" s="1"/>
  <c r="BC14" s="1"/>
  <c r="AL14" s="1"/>
  <c r="C55"/>
  <c r="D55" s="1"/>
  <c r="CA37"/>
  <c r="CS37"/>
  <c r="CO37" s="1"/>
  <c r="AK37" s="1"/>
  <c r="CA81"/>
  <c r="CS22"/>
  <c r="CO22" s="1"/>
  <c r="CS95"/>
  <c r="CO95" s="1"/>
  <c r="CS89"/>
  <c r="CO89" s="1"/>
  <c r="AK89" s="1"/>
  <c r="CA89"/>
  <c r="BS89"/>
  <c r="CC24"/>
  <c r="BU24"/>
  <c r="BM24" s="1"/>
  <c r="BE24" s="1"/>
  <c r="AP24" s="1"/>
  <c r="CT24"/>
  <c r="CP24" s="1"/>
  <c r="CL24" s="1"/>
  <c r="CH24" s="1"/>
  <c r="CB24" s="1"/>
  <c r="BT24" s="1"/>
  <c r="BL24" s="1"/>
  <c r="BD24" s="1"/>
  <c r="BM14"/>
  <c r="BE14"/>
  <c r="AP14" s="1"/>
  <c r="CC18"/>
  <c r="BU18"/>
  <c r="BM18" s="1"/>
  <c r="BE18" s="1"/>
  <c r="AP18" s="1"/>
  <c r="CT18"/>
  <c r="CP18"/>
  <c r="CL18" s="1"/>
  <c r="CH18" s="1"/>
  <c r="CB18" s="1"/>
  <c r="BT18" s="1"/>
  <c r="BL18" s="1"/>
  <c r="BD18" s="1"/>
  <c r="CC95"/>
  <c r="BU95"/>
  <c r="BM95" s="1"/>
  <c r="BE95" s="1"/>
  <c r="AP95" s="1"/>
  <c r="CT95"/>
  <c r="CP95"/>
  <c r="CL95" s="1"/>
  <c r="CH95" s="1"/>
  <c r="CB95" s="1"/>
  <c r="BT95" s="1"/>
  <c r="BL95" s="1"/>
  <c r="BD95" s="1"/>
  <c r="CC89"/>
  <c r="BU89"/>
  <c r="BM89" s="1"/>
  <c r="BE89" s="1"/>
  <c r="AP89" s="1"/>
  <c r="CT89"/>
  <c r="CP89" s="1"/>
  <c r="BA14"/>
  <c r="BA18"/>
  <c r="AJ18" s="1"/>
  <c r="BA22"/>
  <c r="AJ22" s="1"/>
  <c r="CK81"/>
  <c r="CG81" s="1"/>
  <c r="BZ81" s="1"/>
  <c r="BR81" s="1"/>
  <c r="BJ81" s="1"/>
  <c r="BB81" s="1"/>
  <c r="BK81"/>
  <c r="BC81" s="1"/>
  <c r="AL81" s="1"/>
  <c r="C81" s="1"/>
  <c r="D81" s="1"/>
  <c r="BA81"/>
  <c r="BK35"/>
  <c r="BC35" s="1"/>
  <c r="AL35" s="1"/>
  <c r="BA35"/>
  <c r="BK89"/>
  <c r="BC89" s="1"/>
  <c r="AL89" s="1"/>
  <c r="BA89"/>
  <c r="CC28"/>
  <c r="BU28"/>
  <c r="BM28" s="1"/>
  <c r="BE28" s="1"/>
  <c r="AP28" s="1"/>
  <c r="CT28"/>
  <c r="CP28" s="1"/>
  <c r="CL28" s="1"/>
  <c r="CH28" s="1"/>
  <c r="CB28" s="1"/>
  <c r="BT28" s="1"/>
  <c r="BL28" s="1"/>
  <c r="BD28" s="1"/>
  <c r="CC12"/>
  <c r="BU12"/>
  <c r="BM12" s="1"/>
  <c r="BE12" s="1"/>
  <c r="AP12" s="1"/>
  <c r="CT12"/>
  <c r="CP12" s="1"/>
  <c r="BM16"/>
  <c r="BE16" s="1"/>
  <c r="AP16" s="1"/>
  <c r="CL16"/>
  <c r="CH16" s="1"/>
  <c r="CB16" s="1"/>
  <c r="BT16" s="1"/>
  <c r="BL16" s="1"/>
  <c r="BD16" s="1"/>
  <c r="CC20"/>
  <c r="BU20"/>
  <c r="BM20" s="1"/>
  <c r="BE20" s="1"/>
  <c r="AP20" s="1"/>
  <c r="CT20"/>
  <c r="CP20" s="1"/>
  <c r="CC37"/>
  <c r="BU37"/>
  <c r="BM37" s="1"/>
  <c r="BE37" s="1"/>
  <c r="AP37" s="1"/>
  <c r="CT37"/>
  <c r="CP37" s="1"/>
  <c r="BM91"/>
  <c r="BE91"/>
  <c r="AP91" s="1"/>
  <c r="BM26"/>
  <c r="BE26" s="1"/>
  <c r="AP26" s="1"/>
  <c r="CC35"/>
  <c r="BU35"/>
  <c r="BM35" s="1"/>
  <c r="BE35" s="1"/>
  <c r="AP35" s="1"/>
  <c r="CT35"/>
  <c r="CP35" s="1"/>
  <c r="BM77"/>
  <c r="BE77" s="1"/>
  <c r="AP77" s="1"/>
  <c r="CC99"/>
  <c r="BU99"/>
  <c r="BM99" s="1"/>
  <c r="BE99" s="1"/>
  <c r="AP99" s="1"/>
  <c r="CT99"/>
  <c r="CP99" s="1"/>
  <c r="CC93"/>
  <c r="BU93"/>
  <c r="BM93" s="1"/>
  <c r="BE93" s="1"/>
  <c r="AP93" s="1"/>
  <c r="CT93"/>
  <c r="CP93" s="1"/>
  <c r="CL93" s="1"/>
  <c r="CH93" s="1"/>
  <c r="CB93" s="1"/>
  <c r="BT93" s="1"/>
  <c r="BL93" s="1"/>
  <c r="BD93" s="1"/>
  <c r="CC85"/>
  <c r="BU85"/>
  <c r="BM85" s="1"/>
  <c r="BE85" s="1"/>
  <c r="AP85" s="1"/>
  <c r="CP85"/>
  <c r="CL85" s="1"/>
  <c r="CH85" s="1"/>
  <c r="CB85" s="1"/>
  <c r="BT85" s="1"/>
  <c r="BL85" s="1"/>
  <c r="BD85" s="1"/>
  <c r="CT85"/>
  <c r="AO47"/>
  <c r="C47" s="1"/>
  <c r="D47" s="1"/>
  <c r="AO87"/>
  <c r="C87" s="1"/>
  <c r="D87" s="1"/>
  <c r="CK47"/>
  <c r="CG47" s="1"/>
  <c r="BZ47" s="1"/>
  <c r="BR47" s="1"/>
  <c r="BJ47" s="1"/>
  <c r="BB47" s="1"/>
  <c r="CK55"/>
  <c r="CG55" s="1"/>
  <c r="BZ55" s="1"/>
  <c r="BR55" s="1"/>
  <c r="BJ55" s="1"/>
  <c r="BB55" s="1"/>
  <c r="CK63"/>
  <c r="CG63" s="1"/>
  <c r="BZ63" s="1"/>
  <c r="BR63" s="1"/>
  <c r="BJ63" s="1"/>
  <c r="BB63" s="1"/>
  <c r="C29"/>
  <c r="D29" s="1"/>
  <c r="C96"/>
  <c r="D96" s="1"/>
  <c r="C7"/>
  <c r="C40"/>
  <c r="D40" s="1"/>
  <c r="C42"/>
  <c r="D42" s="1"/>
  <c r="C56"/>
  <c r="D56" s="1"/>
  <c r="C60"/>
  <c r="D60" s="1"/>
  <c r="C63"/>
  <c r="D63" s="1"/>
  <c r="C36"/>
  <c r="D36" s="1"/>
  <c r="C72"/>
  <c r="D72" s="1"/>
  <c r="C80"/>
  <c r="D80" s="1"/>
  <c r="BY31"/>
  <c r="BQ31" s="1"/>
  <c r="BI31" s="1"/>
  <c r="AY31" s="1"/>
  <c r="AG31" s="1"/>
  <c r="C31" s="1"/>
  <c r="D31" s="1"/>
  <c r="CK32"/>
  <c r="CG32" s="1"/>
  <c r="BZ32" s="1"/>
  <c r="BR32" s="1"/>
  <c r="BJ32" s="1"/>
  <c r="BB32" s="1"/>
  <c r="CK23"/>
  <c r="CG23" s="1"/>
  <c r="BZ23" s="1"/>
  <c r="BR23" s="1"/>
  <c r="BJ23" s="1"/>
  <c r="BB23" s="1"/>
  <c r="CK72"/>
  <c r="CG72" s="1"/>
  <c r="BZ72" s="1"/>
  <c r="BR72" s="1"/>
  <c r="BJ72" s="1"/>
  <c r="BB72" s="1"/>
  <c r="V18"/>
  <c r="CA18" s="1"/>
  <c r="V95"/>
  <c r="CA95" s="1"/>
  <c r="C34"/>
  <c r="D34" s="1"/>
  <c r="C44"/>
  <c r="D44" s="1"/>
  <c r="C52"/>
  <c r="D52" s="1"/>
  <c r="C66"/>
  <c r="D66" s="1"/>
  <c r="C100"/>
  <c r="D100" s="1"/>
  <c r="C92"/>
  <c r="D92" s="1"/>
  <c r="C78"/>
  <c r="D78" s="1"/>
  <c r="C94"/>
  <c r="D94" s="1"/>
  <c r="V22"/>
  <c r="BS22" s="1"/>
  <c r="BK22" s="1"/>
  <c r="BC22" s="1"/>
  <c r="AL22" s="1"/>
  <c r="C71"/>
  <c r="D71" s="1"/>
  <c r="C17"/>
  <c r="C33"/>
  <c r="D33" s="1"/>
  <c r="C32"/>
  <c r="D32" s="1"/>
  <c r="C15"/>
  <c r="C23"/>
  <c r="C98"/>
  <c r="D98" s="1"/>
  <c r="C75"/>
  <c r="D75" s="1"/>
  <c r="C30"/>
  <c r="D30" s="1"/>
  <c r="C38"/>
  <c r="D38" s="1"/>
  <c r="C46"/>
  <c r="D46" s="1"/>
  <c r="C54"/>
  <c r="D54" s="1"/>
  <c r="C58"/>
  <c r="D58" s="1"/>
  <c r="C62"/>
  <c r="D62" s="1"/>
  <c r="C70"/>
  <c r="D70" s="1"/>
  <c r="C88"/>
  <c r="D88" s="1"/>
  <c r="C27"/>
  <c r="C83"/>
  <c r="D83" s="1"/>
  <c r="C76"/>
  <c r="D76" s="1"/>
  <c r="C84"/>
  <c r="D84" s="1"/>
  <c r="F115" i="2"/>
  <c r="C53" i="4" s="1"/>
  <c r="F102" i="2"/>
  <c r="C40" i="4" s="1"/>
  <c r="L37" i="2"/>
  <c r="F97"/>
  <c r="C35" i="4" s="1"/>
  <c r="L32" i="2"/>
  <c r="F92"/>
  <c r="C30" i="4" s="1"/>
  <c r="L27" i="2"/>
  <c r="F100"/>
  <c r="C38" i="4" s="1"/>
  <c r="L35" i="2"/>
  <c r="F95"/>
  <c r="C33" i="4" s="1"/>
  <c r="L30" i="2"/>
  <c r="F94"/>
  <c r="C32" i="4" s="1"/>
  <c r="L29" i="2"/>
  <c r="L46"/>
  <c r="F111"/>
  <c r="C49" i="4" s="1"/>
  <c r="L58" i="2"/>
  <c r="F123"/>
  <c r="C61" i="4" s="1"/>
  <c r="L49" i="2"/>
  <c r="F114"/>
  <c r="C52" i="4" s="1"/>
  <c r="L41" i="2"/>
  <c r="F106"/>
  <c r="C44" i="4" s="1"/>
  <c r="L55" i="2"/>
  <c r="F120"/>
  <c r="C58" i="4" s="1"/>
  <c r="L54" i="2"/>
  <c r="F119"/>
  <c r="C57" i="4" s="1"/>
  <c r="L48" i="2"/>
  <c r="F113"/>
  <c r="C51" i="4" s="1"/>
  <c r="L40" i="2"/>
  <c r="F105"/>
  <c r="C43" i="4" s="1"/>
  <c r="L51" i="2"/>
  <c r="F116"/>
  <c r="C54" i="4" s="1"/>
  <c r="L43" i="2"/>
  <c r="F108"/>
  <c r="C46" i="4" s="1"/>
  <c r="L57" i="2"/>
  <c r="F122"/>
  <c r="C60" i="4" s="1"/>
  <c r="L38" i="2"/>
  <c r="F103"/>
  <c r="C41" i="4" s="1"/>
  <c r="F98" i="2"/>
  <c r="C36" i="4" s="1"/>
  <c r="L33" i="2"/>
  <c r="F93"/>
  <c r="C31" i="4" s="1"/>
  <c r="L28" i="2"/>
  <c r="F96"/>
  <c r="C34" i="4" s="1"/>
  <c r="L31" i="2"/>
  <c r="F99"/>
  <c r="C37" i="4" s="1"/>
  <c r="L34" i="2"/>
  <c r="F90"/>
  <c r="C28" i="4" s="1"/>
  <c r="L25" i="2"/>
  <c r="L65" s="1"/>
  <c r="L42"/>
  <c r="F107"/>
  <c r="C45" i="4" s="1"/>
  <c r="L61" i="2"/>
  <c r="F126"/>
  <c r="C64" i="4" s="1"/>
  <c r="L45" i="2"/>
  <c r="F110"/>
  <c r="C48" i="4" s="1"/>
  <c r="L53" i="2"/>
  <c r="F118"/>
  <c r="C56" i="4" s="1"/>
  <c r="L60" i="2"/>
  <c r="F125"/>
  <c r="C63" i="4" s="1"/>
  <c r="L52" i="2"/>
  <c r="F117"/>
  <c r="C55" i="4" s="1"/>
  <c r="L44" i="2"/>
  <c r="F109"/>
  <c r="C47" i="4" s="1"/>
  <c r="L56" i="2"/>
  <c r="F121"/>
  <c r="C59" i="4" s="1"/>
  <c r="L47" i="2"/>
  <c r="F112"/>
  <c r="C50" i="4" s="1"/>
  <c r="L39" i="2"/>
  <c r="F104"/>
  <c r="C42" i="4" s="1"/>
  <c r="L62" i="2"/>
  <c r="F127"/>
  <c r="C65" i="4" s="1"/>
  <c r="F101" i="2"/>
  <c r="C39" i="4" s="1"/>
  <c r="F91" i="2"/>
  <c r="C29" i="4" s="1"/>
  <c r="F69" i="2"/>
  <c r="C7" i="4" s="1"/>
  <c r="F70" i="2"/>
  <c r="C8" i="4" s="1"/>
  <c r="F72" i="2"/>
  <c r="C10" i="4" s="1"/>
  <c r="F73" i="2"/>
  <c r="C11" i="4" s="1"/>
  <c r="F74" i="2"/>
  <c r="C12" i="4" s="1"/>
  <c r="F75" i="2"/>
  <c r="C13" i="4" s="1"/>
  <c r="F76" i="2"/>
  <c r="C14" i="4" s="1"/>
  <c r="F77" i="2"/>
  <c r="C15" i="4" s="1"/>
  <c r="F78" i="2"/>
  <c r="C16" i="4" s="1"/>
  <c r="F79" i="2"/>
  <c r="C17" i="4" s="1"/>
  <c r="F80" i="2"/>
  <c r="C18" i="4" s="1"/>
  <c r="F81" i="2"/>
  <c r="C19" i="4" s="1"/>
  <c r="F82" i="2"/>
  <c r="C20" i="4" s="1"/>
  <c r="F83" i="2"/>
  <c r="C21" i="4" s="1"/>
  <c r="F84" i="2"/>
  <c r="C22" i="4" s="1"/>
  <c r="F85" i="2"/>
  <c r="C23" i="4" s="1"/>
  <c r="F86" i="2"/>
  <c r="C24" i="4" s="1"/>
  <c r="F87" i="2"/>
  <c r="C25" i="4" s="1"/>
  <c r="F88" i="2"/>
  <c r="C26" i="4" s="1"/>
  <c r="F89" i="2"/>
  <c r="C27" i="4" s="1"/>
  <c r="F68" i="2"/>
  <c r="C6" i="4" s="1"/>
  <c r="AK35" i="7" l="1"/>
  <c r="CK35"/>
  <c r="CG35" s="1"/>
  <c r="BZ35" s="1"/>
  <c r="BR35" s="1"/>
  <c r="BJ35" s="1"/>
  <c r="BB35" s="1"/>
  <c r="C21"/>
  <c r="CS25"/>
  <c r="CO25" s="1"/>
  <c r="AK25" s="1"/>
  <c r="V25"/>
  <c r="CJ25"/>
  <c r="CE25" s="1"/>
  <c r="BX25" s="1"/>
  <c r="BP25" s="1"/>
  <c r="BH25" s="1"/>
  <c r="AX25" s="1"/>
  <c r="AF25"/>
  <c r="CT25"/>
  <c r="CP25" s="1"/>
  <c r="AO25" s="1"/>
  <c r="BU25"/>
  <c r="BM25" s="1"/>
  <c r="BE25" s="1"/>
  <c r="AP25" s="1"/>
  <c r="AF20"/>
  <c r="AF16"/>
  <c r="AK22"/>
  <c r="CK22"/>
  <c r="CG22" s="1"/>
  <c r="BZ22" s="1"/>
  <c r="BR22" s="1"/>
  <c r="BJ22" s="1"/>
  <c r="BB22" s="1"/>
  <c r="AK14"/>
  <c r="CK14"/>
  <c r="CG14" s="1"/>
  <c r="BZ14" s="1"/>
  <c r="BR14" s="1"/>
  <c r="BJ14" s="1"/>
  <c r="BB14" s="1"/>
  <c r="AO26"/>
  <c r="CL26"/>
  <c r="CH26" s="1"/>
  <c r="CB26" s="1"/>
  <c r="BT26" s="1"/>
  <c r="BL26" s="1"/>
  <c r="BD26" s="1"/>
  <c r="D27"/>
  <c r="A956" i="3"/>
  <c r="D15" i="7"/>
  <c r="A512" i="3"/>
  <c r="D23" i="7"/>
  <c r="A808" i="3"/>
  <c r="D17" i="7"/>
  <c r="A586" i="3"/>
  <c r="D21" i="7"/>
  <c r="A734" i="3"/>
  <c r="D19" i="7"/>
  <c r="A660" i="3"/>
  <c r="CK89" i="7"/>
  <c r="CG89" s="1"/>
  <c r="BZ89" s="1"/>
  <c r="BR89" s="1"/>
  <c r="BJ89" s="1"/>
  <c r="BB89" s="1"/>
  <c r="CK93"/>
  <c r="CG93" s="1"/>
  <c r="BZ93" s="1"/>
  <c r="BR93" s="1"/>
  <c r="BJ93" s="1"/>
  <c r="BB93" s="1"/>
  <c r="CA24"/>
  <c r="D2"/>
  <c r="A31" i="3"/>
  <c r="AK13" i="7"/>
  <c r="C13" s="1"/>
  <c r="D11"/>
  <c r="A364" i="3"/>
  <c r="D10" i="7"/>
  <c r="A327" i="3"/>
  <c r="D9" i="7"/>
  <c r="A290" i="3"/>
  <c r="D8" i="7"/>
  <c r="A253" i="3"/>
  <c r="D7" i="7"/>
  <c r="A216" i="3"/>
  <c r="D6" i="7"/>
  <c r="A179" i="3"/>
  <c r="AK5" i="7"/>
  <c r="C5" s="1"/>
  <c r="D4"/>
  <c r="A105" i="3"/>
  <c r="D3" i="7"/>
  <c r="A68" i="3"/>
  <c r="AO37" i="7"/>
  <c r="CL37"/>
  <c r="CH37" s="1"/>
  <c r="CB37" s="1"/>
  <c r="BT37" s="1"/>
  <c r="BL37" s="1"/>
  <c r="BD37" s="1"/>
  <c r="CL12"/>
  <c r="CH12" s="1"/>
  <c r="CB12" s="1"/>
  <c r="BT12" s="1"/>
  <c r="BL12" s="1"/>
  <c r="BD12" s="1"/>
  <c r="AO12"/>
  <c r="AK95"/>
  <c r="CK95"/>
  <c r="CG95" s="1"/>
  <c r="BZ95" s="1"/>
  <c r="BR95" s="1"/>
  <c r="BJ95" s="1"/>
  <c r="BB95" s="1"/>
  <c r="AO91"/>
  <c r="CL91"/>
  <c r="CH91" s="1"/>
  <c r="CB91" s="1"/>
  <c r="BT91" s="1"/>
  <c r="BL91" s="1"/>
  <c r="BD91" s="1"/>
  <c r="CK28"/>
  <c r="CG28" s="1"/>
  <c r="BZ28" s="1"/>
  <c r="BR28" s="1"/>
  <c r="BJ28" s="1"/>
  <c r="BB28" s="1"/>
  <c r="AK28"/>
  <c r="AO14"/>
  <c r="CL14"/>
  <c r="CH14" s="1"/>
  <c r="CB14" s="1"/>
  <c r="BT14" s="1"/>
  <c r="BL14" s="1"/>
  <c r="BD14" s="1"/>
  <c r="C37"/>
  <c r="D37" s="1"/>
  <c r="C14"/>
  <c r="CL99"/>
  <c r="CH99" s="1"/>
  <c r="CB99" s="1"/>
  <c r="BT99" s="1"/>
  <c r="BL99" s="1"/>
  <c r="BD99" s="1"/>
  <c r="AO99"/>
  <c r="CL35"/>
  <c r="CH35" s="1"/>
  <c r="CB35" s="1"/>
  <c r="BT35" s="1"/>
  <c r="BL35" s="1"/>
  <c r="BD35" s="1"/>
  <c r="AO35"/>
  <c r="CL20"/>
  <c r="CH20" s="1"/>
  <c r="CB20" s="1"/>
  <c r="BT20" s="1"/>
  <c r="BL20" s="1"/>
  <c r="BD20" s="1"/>
  <c r="AO20"/>
  <c r="CL89"/>
  <c r="CH89" s="1"/>
  <c r="CB89" s="1"/>
  <c r="BT89" s="1"/>
  <c r="BL89" s="1"/>
  <c r="BD89" s="1"/>
  <c r="AO89"/>
  <c r="C89" s="1"/>
  <c r="D89" s="1"/>
  <c r="AO77"/>
  <c r="C77" s="1"/>
  <c r="D77" s="1"/>
  <c r="CL77"/>
  <c r="CH77" s="1"/>
  <c r="CB77" s="1"/>
  <c r="BT77" s="1"/>
  <c r="BL77" s="1"/>
  <c r="BD77" s="1"/>
  <c r="CL22"/>
  <c r="CH22" s="1"/>
  <c r="CB22" s="1"/>
  <c r="BT22" s="1"/>
  <c r="BL22" s="1"/>
  <c r="BD22" s="1"/>
  <c r="AO22" s="1"/>
  <c r="C22" s="1"/>
  <c r="AK18"/>
  <c r="CK18"/>
  <c r="CG18" s="1"/>
  <c r="BZ18" s="1"/>
  <c r="BR18" s="1"/>
  <c r="BJ18" s="1"/>
  <c r="BB18" s="1"/>
  <c r="CK24"/>
  <c r="CG24" s="1"/>
  <c r="BZ24" s="1"/>
  <c r="BR24" s="1"/>
  <c r="BJ24" s="1"/>
  <c r="BB24" s="1"/>
  <c r="AK24"/>
  <c r="C35"/>
  <c r="D35" s="1"/>
  <c r="AO85"/>
  <c r="C85" s="1"/>
  <c r="D85" s="1"/>
  <c r="BS95"/>
  <c r="BK95" s="1"/>
  <c r="BC95" s="1"/>
  <c r="AL95" s="1"/>
  <c r="CA22"/>
  <c r="CK73"/>
  <c r="CG73" s="1"/>
  <c r="BZ73" s="1"/>
  <c r="BR73" s="1"/>
  <c r="BJ73" s="1"/>
  <c r="BB73" s="1"/>
  <c r="AK26"/>
  <c r="C26" s="1"/>
  <c r="CA26"/>
  <c r="AK91"/>
  <c r="C91" s="1"/>
  <c r="D91" s="1"/>
  <c r="CA91"/>
  <c r="CK37"/>
  <c r="CG37" s="1"/>
  <c r="BZ37" s="1"/>
  <c r="BR37" s="1"/>
  <c r="BJ37" s="1"/>
  <c r="BB37" s="1"/>
  <c r="AK20"/>
  <c r="C20" s="1"/>
  <c r="CA20"/>
  <c r="AK16"/>
  <c r="CA16"/>
  <c r="BS16" s="1"/>
  <c r="BK16" s="1"/>
  <c r="BC16" s="1"/>
  <c r="AL16" s="1"/>
  <c r="C16" s="1"/>
  <c r="AK12"/>
  <c r="C12" s="1"/>
  <c r="CA12"/>
  <c r="CA93"/>
  <c r="BS18"/>
  <c r="BK18" s="1"/>
  <c r="BC18" s="1"/>
  <c r="AL18" s="1"/>
  <c r="CA14"/>
  <c r="C99"/>
  <c r="D99" s="1"/>
  <c r="C39"/>
  <c r="D39" s="1"/>
  <c r="AO93"/>
  <c r="C93" s="1"/>
  <c r="D93" s="1"/>
  <c r="AO28"/>
  <c r="AO95"/>
  <c r="AO18"/>
  <c r="AO24"/>
  <c r="C24" s="1"/>
  <c r="C28"/>
  <c r="C73"/>
  <c r="D73" s="1"/>
  <c r="BS25" l="1"/>
  <c r="BK25" s="1"/>
  <c r="BC25" s="1"/>
  <c r="AL25" s="1"/>
  <c r="C25" s="1"/>
  <c r="CA25"/>
  <c r="CL25"/>
  <c r="CH25" s="1"/>
  <c r="CB25" s="1"/>
  <c r="BT25" s="1"/>
  <c r="BL25" s="1"/>
  <c r="BD25" s="1"/>
  <c r="CK25"/>
  <c r="CG25" s="1"/>
  <c r="BZ25" s="1"/>
  <c r="BR25" s="1"/>
  <c r="BJ25" s="1"/>
  <c r="BB25" s="1"/>
  <c r="D28"/>
  <c r="A993" i="3"/>
  <c r="D24" i="7"/>
  <c r="A845" i="3"/>
  <c r="D20" i="7"/>
  <c r="A697" i="3"/>
  <c r="D14" i="7"/>
  <c r="A475" i="3"/>
  <c r="D16" i="7"/>
  <c r="A549" i="3"/>
  <c r="D26" i="7"/>
  <c r="A919" i="3"/>
  <c r="D22" i="7"/>
  <c r="A771" i="3"/>
  <c r="D13" i="7"/>
  <c r="A438" i="3"/>
  <c r="D12" i="7"/>
  <c r="A401" i="3"/>
  <c r="D5" i="7"/>
  <c r="A142" i="3"/>
  <c r="C18" i="7"/>
  <c r="C95"/>
  <c r="D95" s="1"/>
  <c r="A882" i="3" l="1"/>
  <c r="D25" i="7"/>
  <c r="D18"/>
  <c r="A623" i="3"/>
</calcChain>
</file>

<file path=xl/sharedStrings.xml><?xml version="1.0" encoding="utf-8"?>
<sst xmlns="http://schemas.openxmlformats.org/spreadsheetml/2006/main" count="519" uniqueCount="93">
  <si>
    <t>QTE</t>
  </si>
  <si>
    <t>DESIGNATION</t>
  </si>
  <si>
    <t>N° DOS</t>
  </si>
  <si>
    <t>VENTES</t>
  </si>
  <si>
    <t>QUANTITE</t>
  </si>
  <si>
    <t>QTE VENDUES</t>
  </si>
  <si>
    <t>STOCK</t>
  </si>
  <si>
    <t>P. U H. T</t>
  </si>
  <si>
    <t>MONTANT H. T</t>
  </si>
  <si>
    <t xml:space="preserve">    -CASABLANCA-</t>
  </si>
  <si>
    <t>MONTANT HT</t>
  </si>
  <si>
    <t>T.V.A 20%</t>
  </si>
  <si>
    <t>TOTAL VTE TTC</t>
  </si>
  <si>
    <t>Qtés restantes</t>
  </si>
  <si>
    <t>MONTANT TTC</t>
  </si>
  <si>
    <t>TOTAL H.T :</t>
  </si>
  <si>
    <t>PRIX ACHAT HT</t>
  </si>
  <si>
    <t>ACHATS (STOCK AU 10/04/2015)</t>
  </si>
  <si>
    <t>PRIX VENTE UNITAIRE TTC = PRIX ACHAT UNITAIRE TTC*1,2</t>
  </si>
  <si>
    <t>PRIX VENTE UINITAIRE HT = PRIX ACHAT UNITAIRE HT*1,2</t>
  </si>
  <si>
    <t>PRIX VENTE UNITAIRE TTC = (PRIX ACHAT UNITAIRE HT*1,2)*1,2</t>
  </si>
  <si>
    <t>PRIX VENTE HT</t>
  </si>
  <si>
    <t>PRIX ACHAT TTC</t>
  </si>
  <si>
    <t>PRIX VENTE TTC</t>
  </si>
  <si>
    <t>CODE</t>
  </si>
  <si>
    <t>PV HT</t>
  </si>
  <si>
    <t>PV TTC</t>
  </si>
  <si>
    <t>************************ SARL</t>
  </si>
  <si>
    <t>****************</t>
  </si>
  <si>
    <r>
      <rPr>
        <b/>
        <i/>
        <u/>
        <sz val="14"/>
        <color theme="1"/>
        <rFont val="Calibri"/>
        <family val="2"/>
        <scheme val="minor"/>
      </rPr>
      <t>FACTURE N</t>
    </r>
    <r>
      <rPr>
        <b/>
        <i/>
        <sz val="14"/>
        <color theme="1"/>
        <rFont val="Calibri"/>
        <family val="2"/>
        <scheme val="minor"/>
      </rPr>
      <t>° ***********************</t>
    </r>
  </si>
  <si>
    <r>
      <rPr>
        <b/>
        <i/>
        <u/>
        <sz val="14"/>
        <color theme="1"/>
        <rFont val="Calibri"/>
        <family val="2"/>
        <scheme val="minor"/>
      </rPr>
      <t>Casablanca, le :</t>
    </r>
    <r>
      <rPr>
        <b/>
        <i/>
        <sz val="14"/>
        <color theme="1"/>
        <rFont val="Calibri"/>
        <family val="2"/>
        <scheme val="minor"/>
      </rPr>
      <t xml:space="preserve">  **/**/****</t>
    </r>
  </si>
  <si>
    <r>
      <rPr>
        <b/>
        <i/>
        <u/>
        <sz val="14"/>
        <color theme="1"/>
        <rFont val="Calibri"/>
        <family val="2"/>
        <scheme val="minor"/>
      </rPr>
      <t>Client</t>
    </r>
    <r>
      <rPr>
        <b/>
        <i/>
        <sz val="14"/>
        <color theme="1"/>
        <rFont val="Calibri"/>
        <family val="2"/>
        <scheme val="minor"/>
      </rPr>
      <t>:   *************</t>
    </r>
  </si>
  <si>
    <r>
      <rPr>
        <b/>
        <i/>
        <u/>
        <sz val="12"/>
        <color theme="1"/>
        <rFont val="Calibri"/>
        <family val="2"/>
        <scheme val="minor"/>
      </rPr>
      <t>SIGNE</t>
    </r>
    <r>
      <rPr>
        <b/>
        <i/>
        <sz val="12"/>
        <color theme="1"/>
        <rFont val="Calibri"/>
        <family val="2"/>
        <scheme val="minor"/>
      </rPr>
      <t xml:space="preserve"> : LA GERANCE</t>
    </r>
  </si>
  <si>
    <t>SITUATION DU STOCK JUSQU’AU</t>
  </si>
  <si>
    <t>QUANTITES (ACHATS + STOCK INITIAL)</t>
  </si>
  <si>
    <t>A SAISIR LES CELLULES JAUNES (désignation, prix d'achat, qtés achetées et SI)</t>
  </si>
  <si>
    <t>A DETERMINER LA MARGE BENEFICIAIRE EN INSERANT UNE FORMULE POUR DETERMINER LE PRIX DE VENTE DE CHAQUE ARTICLE ici à titre d'exemple on a pris 20%</t>
  </si>
  <si>
    <t>OU</t>
  </si>
  <si>
    <t>Montant</t>
  </si>
  <si>
    <t>En lettres</t>
  </si>
  <si>
    <t>FACT VTE N°</t>
  </si>
  <si>
    <t>MODE DE REGLEMENT : *************</t>
  </si>
  <si>
    <t>Arrêté la présente facture à la somme de :</t>
  </si>
  <si>
    <t>ARTICLE 1</t>
  </si>
  <si>
    <t>ARTICLE 2</t>
  </si>
  <si>
    <t>ARTICLE 3</t>
  </si>
  <si>
    <t>ARTICLE 4</t>
  </si>
  <si>
    <t>ARTICLE 5</t>
  </si>
  <si>
    <t>ARTICLE 6</t>
  </si>
  <si>
    <t>ARTICLE 7</t>
  </si>
  <si>
    <t>ARTICLE 8</t>
  </si>
  <si>
    <t>ARTICLE 9</t>
  </si>
  <si>
    <t>ARTICLE 10</t>
  </si>
  <si>
    <t>ARTICLE 11</t>
  </si>
  <si>
    <t>ARTICLE 12</t>
  </si>
  <si>
    <t>ARTICLE 13</t>
  </si>
  <si>
    <t>ARTICLE 14</t>
  </si>
  <si>
    <t>ARTICLE 15</t>
  </si>
  <si>
    <t>ARTICLE 16</t>
  </si>
  <si>
    <t>ARTICLE 17</t>
  </si>
  <si>
    <t>ARTICLE 18</t>
  </si>
  <si>
    <t>ARTICLE 19</t>
  </si>
  <si>
    <t>ARTICLE 20</t>
  </si>
  <si>
    <t>ARTICLE 21</t>
  </si>
  <si>
    <t>ARTICLE 22</t>
  </si>
  <si>
    <t>ARTICLE 23</t>
  </si>
  <si>
    <t>ARTICLE 24</t>
  </si>
  <si>
    <t>ARTICLE 25</t>
  </si>
  <si>
    <t>ARTICLE 26</t>
  </si>
  <si>
    <t>ARTICLE 27</t>
  </si>
  <si>
    <t>ARTICLE 28</t>
  </si>
  <si>
    <t>ARTICLE 29</t>
  </si>
  <si>
    <t>ARTICLE 30</t>
  </si>
  <si>
    <t>ARTICLE 31</t>
  </si>
  <si>
    <t>ARTICLE 32</t>
  </si>
  <si>
    <t>ARTICLE 33</t>
  </si>
  <si>
    <t>ARTICLE 34</t>
  </si>
  <si>
    <t>ARTICLE 35</t>
  </si>
  <si>
    <t>ARTICLE 36</t>
  </si>
  <si>
    <t>ARTICLE 37</t>
  </si>
  <si>
    <t>ARTICLE 38</t>
  </si>
  <si>
    <t>ARTICLE 39</t>
  </si>
  <si>
    <t>ARTICLE 40</t>
  </si>
  <si>
    <t>ARTICLE 41</t>
  </si>
  <si>
    <t>ARTICLE 42</t>
  </si>
  <si>
    <t>ARTICLE 43</t>
  </si>
  <si>
    <t>ARTICLE 44</t>
  </si>
  <si>
    <t>ARTICLE 45</t>
  </si>
  <si>
    <t>ARTICLE 46</t>
  </si>
  <si>
    <t>ARTICLE 47</t>
  </si>
  <si>
    <t>ARTICLE 48</t>
  </si>
  <si>
    <t>ARTICLE 49</t>
  </si>
  <si>
    <t>ARTICLE 50</t>
  </si>
</sst>
</file>

<file path=xl/styles.xml><?xml version="1.0" encoding="utf-8"?>
<styleSheet xmlns="http://schemas.openxmlformats.org/spreadsheetml/2006/main">
  <numFmts count="10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0"/>
    <numFmt numFmtId="165" formatCode="_(&quot;$&quot;* #,##0.00_);_(&quot;$&quot;* \(#,##0.00\);_(&quot;$&quot;* &quot;-&quot;??_);_(@_)"/>
    <numFmt numFmtId="166" formatCode="#,##0.00_ ;[Red]\-#,##0.00\ "/>
    <numFmt numFmtId="167" formatCode="_-* #,##0.00\ _F_-;\-* #,##0.00\ _F_-;_-* &quot;-&quot;??\ _F_-;_-@_-"/>
    <numFmt numFmtId="168" formatCode="dd/mm/yy;@"/>
    <numFmt numFmtId="169" formatCode="_-* #,##0.00\ [$€-1]_-;\-* #,##0.00\ [$€-1]_-;_-* &quot;-&quot;??\ [$€-1]_-"/>
    <numFmt numFmtId="170" formatCode="_-* #,##0.00\ _D_H_-;\-* #,##0.00\ _D_H_-;_-* &quot;-&quot;??\ _D_H_-;_-@_-"/>
    <numFmt numFmtId="171" formatCode="_-* #,##0.00\ &quot;F&quot;_-;\-* #,##0.00\ &quot;F&quot;_-;_-* &quot;-&quot;??\ &quot;F&quot;_-;_-@_-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u/>
      <sz val="11"/>
      <name val="Calibri"/>
      <family val="2"/>
    </font>
    <font>
      <b/>
      <i/>
      <sz val="11"/>
      <color rgb="FF0070C0"/>
      <name val="Calibri"/>
      <family val="2"/>
      <scheme val="minor"/>
    </font>
    <font>
      <b/>
      <sz val="11"/>
      <name val="Calibri"/>
      <family val="2"/>
    </font>
    <font>
      <b/>
      <i/>
      <sz val="12"/>
      <color rgb="FF0070C0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1"/>
      <name val="Calibri"/>
      <family val="2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0"/>
      <color theme="1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b/>
      <i/>
      <sz val="14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dotted">
        <color auto="1"/>
      </top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auto="1"/>
      </left>
      <right/>
      <top style="hair">
        <color indexed="64"/>
      </top>
      <bottom style="dotted">
        <color auto="1"/>
      </bottom>
      <diagonal/>
    </border>
    <border>
      <left/>
      <right/>
      <top style="hair">
        <color indexed="64"/>
      </top>
      <bottom style="dotted">
        <color auto="1"/>
      </bottom>
      <diagonal/>
    </border>
    <border>
      <left/>
      <right style="dotted">
        <color auto="1"/>
      </right>
      <top style="hair">
        <color indexed="64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hair">
        <color indexed="64"/>
      </bottom>
      <diagonal/>
    </border>
    <border>
      <left/>
      <right style="dotted">
        <color auto="1"/>
      </right>
      <top style="dotted">
        <color auto="1"/>
      </top>
      <bottom style="hair">
        <color indexed="64"/>
      </bottom>
      <diagonal/>
    </border>
    <border>
      <left/>
      <right/>
      <top style="dotted">
        <color auto="1"/>
      </top>
      <bottom style="dotted">
        <color rgb="FF000000"/>
      </bottom>
      <diagonal/>
    </border>
    <border>
      <left/>
      <right/>
      <top style="dotted">
        <color rgb="FF000000"/>
      </top>
      <bottom/>
      <diagonal/>
    </border>
    <border>
      <left style="dotted">
        <color indexed="63"/>
      </left>
      <right style="dotted">
        <color indexed="63"/>
      </right>
      <top style="dotted">
        <color indexed="63"/>
      </top>
      <bottom style="dotted">
        <color indexed="63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" fillId="0" borderId="0"/>
    <xf numFmtId="9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9" fillId="0" borderId="0">
      <alignment vertical="center"/>
    </xf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2" fillId="0" borderId="0" applyNumberForma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170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21" fillId="0" borderId="0"/>
    <xf numFmtId="0" fontId="5" fillId="0" borderId="0"/>
    <xf numFmtId="0" fontId="5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3" fontId="5" fillId="0" borderId="0"/>
  </cellStyleXfs>
  <cellXfs count="98">
    <xf numFmtId="0" fontId="0" fillId="0" borderId="0" xfId="0"/>
    <xf numFmtId="0" fontId="3" fillId="0" borderId="0" xfId="2" applyFont="1" applyAlignment="1">
      <alignment horizontal="center" vertical="center"/>
    </xf>
    <xf numFmtId="164" fontId="3" fillId="0" borderId="0" xfId="2" applyNumberFormat="1" applyFont="1" applyAlignment="1">
      <alignment horizontal="center" vertical="center"/>
    </xf>
    <xf numFmtId="0" fontId="3" fillId="0" borderId="0" xfId="2" applyNumberFormat="1" applyFont="1" applyAlignment="1">
      <alignment horizontal="center" vertical="center"/>
    </xf>
    <xf numFmtId="0" fontId="6" fillId="2" borderId="2" xfId="1" applyNumberFormat="1" applyFont="1" applyFill="1" applyBorder="1" applyAlignment="1">
      <alignment vertical="center"/>
    </xf>
    <xf numFmtId="0" fontId="6" fillId="2" borderId="10" xfId="1" applyNumberFormat="1" applyFont="1" applyFill="1" applyBorder="1" applyAlignment="1">
      <alignment vertical="center"/>
    </xf>
    <xf numFmtId="0" fontId="6" fillId="2" borderId="11" xfId="1" applyNumberFormat="1" applyFont="1" applyFill="1" applyBorder="1" applyAlignment="1">
      <alignment vertical="center"/>
    </xf>
    <xf numFmtId="0" fontId="6" fillId="2" borderId="12" xfId="1" applyNumberFormat="1" applyFont="1" applyFill="1" applyBorder="1" applyAlignment="1">
      <alignment vertical="center"/>
    </xf>
    <xf numFmtId="43" fontId="3" fillId="0" borderId="0" xfId="2" applyNumberFormat="1" applyFont="1" applyAlignment="1">
      <alignment horizontal="center" vertical="center"/>
    </xf>
    <xf numFmtId="4" fontId="8" fillId="2" borderId="2" xfId="1" applyNumberFormat="1" applyFont="1" applyFill="1" applyBorder="1" applyAlignment="1">
      <alignment horizontal="center" vertical="center"/>
    </xf>
    <xf numFmtId="43" fontId="9" fillId="3" borderId="0" xfId="2" applyNumberFormat="1" applyFont="1" applyFill="1" applyAlignment="1">
      <alignment horizontal="center" vertical="center"/>
    </xf>
    <xf numFmtId="0" fontId="3" fillId="0" borderId="17" xfId="2" applyNumberFormat="1" applyFont="1" applyBorder="1" applyAlignment="1">
      <alignment horizontal="center" vertical="center"/>
    </xf>
    <xf numFmtId="43" fontId="3" fillId="0" borderId="17" xfId="1" applyFont="1" applyBorder="1" applyAlignment="1">
      <alignment horizontal="center" vertical="center"/>
    </xf>
    <xf numFmtId="0" fontId="3" fillId="0" borderId="2" xfId="2" applyNumberFormat="1" applyFont="1" applyBorder="1" applyAlignment="1">
      <alignment horizontal="center" vertical="center"/>
    </xf>
    <xf numFmtId="0" fontId="7" fillId="3" borderId="2" xfId="2" applyNumberFormat="1" applyFont="1" applyFill="1" applyBorder="1" applyAlignment="1">
      <alignment horizontal="center" vertical="center"/>
    </xf>
    <xf numFmtId="43" fontId="7" fillId="3" borderId="2" xfId="1" applyFont="1" applyFill="1" applyBorder="1" applyAlignment="1">
      <alignment horizontal="center" vertical="center"/>
    </xf>
    <xf numFmtId="43" fontId="3" fillId="0" borderId="2" xfId="1" applyFont="1" applyBorder="1" applyAlignment="1">
      <alignment horizontal="center" vertical="center"/>
    </xf>
    <xf numFmtId="0" fontId="3" fillId="0" borderId="21" xfId="2" applyNumberFormat="1" applyFont="1" applyBorder="1" applyAlignment="1">
      <alignment horizontal="center" vertical="center"/>
    </xf>
    <xf numFmtId="0" fontId="7" fillId="3" borderId="21" xfId="2" applyNumberFormat="1" applyFont="1" applyFill="1" applyBorder="1" applyAlignment="1">
      <alignment horizontal="center" vertical="center"/>
    </xf>
    <xf numFmtId="0" fontId="7" fillId="3" borderId="21" xfId="2" applyFont="1" applyFill="1" applyBorder="1" applyAlignment="1">
      <alignment horizontal="center" vertical="center"/>
    </xf>
    <xf numFmtId="0" fontId="3" fillId="0" borderId="21" xfId="2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3" fillId="0" borderId="0" xfId="2" applyNumberFormat="1" applyFont="1" applyBorder="1" applyAlignment="1">
      <alignment horizontal="center" vertical="center"/>
    </xf>
    <xf numFmtId="43" fontId="3" fillId="0" borderId="0" xfId="1" applyFont="1" applyBorder="1" applyAlignment="1">
      <alignment horizontal="center" vertical="center"/>
    </xf>
    <xf numFmtId="0" fontId="7" fillId="3" borderId="0" xfId="2" applyNumberFormat="1" applyFont="1" applyFill="1" applyBorder="1" applyAlignment="1">
      <alignment horizontal="center" vertical="center"/>
    </xf>
    <xf numFmtId="43" fontId="7" fillId="3" borderId="0" xfId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2" borderId="4" xfId="1" applyNumberFormat="1" applyFont="1" applyFill="1" applyBorder="1" applyAlignment="1">
      <alignment horizontal="center" vertical="center"/>
    </xf>
    <xf numFmtId="0" fontId="6" fillId="2" borderId="9" xfId="1" applyNumberFormat="1" applyFont="1" applyFill="1" applyBorder="1" applyAlignment="1">
      <alignment horizontal="center" vertical="center" wrapText="1"/>
    </xf>
    <xf numFmtId="0" fontId="3" fillId="4" borderId="17" xfId="2" applyNumberFormat="1" applyFont="1" applyFill="1" applyBorder="1" applyAlignment="1">
      <alignment horizontal="center" vertical="center"/>
    </xf>
    <xf numFmtId="0" fontId="3" fillId="4" borderId="17" xfId="2" applyFont="1" applyFill="1" applyBorder="1" applyAlignment="1">
      <alignment horizontal="center" vertical="center"/>
    </xf>
    <xf numFmtId="4" fontId="3" fillId="0" borderId="17" xfId="2" applyNumberFormat="1" applyFont="1" applyBorder="1" applyAlignment="1">
      <alignment horizontal="center" vertical="center"/>
    </xf>
    <xf numFmtId="0" fontId="15" fillId="0" borderId="0" xfId="2" applyFont="1" applyAlignment="1">
      <alignment horizontal="center" vertical="center"/>
    </xf>
    <xf numFmtId="164" fontId="15" fillId="0" borderId="0" xfId="2" applyNumberFormat="1" applyFont="1" applyAlignment="1">
      <alignment horizontal="center" vertical="center"/>
    </xf>
    <xf numFmtId="0" fontId="15" fillId="0" borderId="21" xfId="2" applyNumberFormat="1" applyFont="1" applyBorder="1" applyAlignment="1">
      <alignment horizontal="center" vertical="center"/>
    </xf>
    <xf numFmtId="0" fontId="15" fillId="0" borderId="21" xfId="2" applyFont="1" applyBorder="1" applyAlignment="1">
      <alignment horizontal="center" vertical="center"/>
    </xf>
    <xf numFmtId="0" fontId="15" fillId="0" borderId="2" xfId="2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/>
    </xf>
    <xf numFmtId="0" fontId="12" fillId="0" borderId="0" xfId="0" applyFont="1"/>
    <xf numFmtId="4" fontId="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4" fontId="6" fillId="0" borderId="3" xfId="0" applyNumberFormat="1" applyFont="1" applyBorder="1" applyAlignment="1">
      <alignment horizontal="center" vertical="center"/>
    </xf>
    <xf numFmtId="43" fontId="6" fillId="0" borderId="3" xfId="1" applyNumberFormat="1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43" fontId="6" fillId="0" borderId="9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14" fontId="10" fillId="0" borderId="0" xfId="0" applyNumberFormat="1" applyFont="1" applyAlignment="1">
      <alignment vertical="center"/>
    </xf>
    <xf numFmtId="4" fontId="3" fillId="0" borderId="0" xfId="2" applyNumberFormat="1" applyFont="1" applyBorder="1" applyAlignment="1">
      <alignment horizontal="center" vertical="center"/>
    </xf>
    <xf numFmtId="0" fontId="12" fillId="4" borderId="0" xfId="0" applyFont="1" applyFill="1"/>
    <xf numFmtId="0" fontId="14" fillId="0" borderId="23" xfId="9" applyFont="1" applyBorder="1" applyAlignment="1">
      <alignment horizontal="center" vertical="center"/>
    </xf>
    <xf numFmtId="0" fontId="14" fillId="0" borderId="0" xfId="9" applyFont="1" applyBorder="1" applyAlignment="1">
      <alignment vertical="center"/>
    </xf>
    <xf numFmtId="43" fontId="14" fillId="6" borderId="27" xfId="9" applyNumberFormat="1" applyFont="1" applyFill="1" applyBorder="1" applyAlignment="1">
      <alignment horizontal="center" vertical="center"/>
    </xf>
    <xf numFmtId="0" fontId="14" fillId="6" borderId="28" xfId="9" applyFont="1" applyFill="1" applyBorder="1" applyAlignment="1">
      <alignment vertical="center"/>
    </xf>
    <xf numFmtId="0" fontId="14" fillId="6" borderId="0" xfId="9" applyFont="1" applyFill="1" applyBorder="1" applyAlignment="1">
      <alignment vertical="center"/>
    </xf>
    <xf numFmtId="0" fontId="14" fillId="6" borderId="29" xfId="9" applyFont="1" applyFill="1" applyBorder="1" applyAlignment="1">
      <alignment vertical="center"/>
    </xf>
    <xf numFmtId="0" fontId="23" fillId="6" borderId="27" xfId="9" applyFont="1" applyFill="1" applyBorder="1" applyAlignment="1">
      <alignment horizontal="center" vertical="center"/>
    </xf>
    <xf numFmtId="0" fontId="14" fillId="6" borderId="27" xfId="9" applyFont="1" applyFill="1" applyBorder="1" applyAlignment="1">
      <alignment horizontal="center" vertical="center"/>
    </xf>
    <xf numFmtId="0" fontId="14" fillId="6" borderId="31" xfId="9" applyFont="1" applyFill="1" applyBorder="1" applyAlignment="1">
      <alignment horizontal="center" vertical="center"/>
    </xf>
    <xf numFmtId="0" fontId="14" fillId="6" borderId="32" xfId="9" applyFont="1" applyFill="1" applyBorder="1" applyAlignment="1">
      <alignment vertical="center"/>
    </xf>
    <xf numFmtId="0" fontId="14" fillId="6" borderId="33" xfId="9" applyFont="1" applyFill="1" applyBorder="1" applyAlignment="1">
      <alignment vertical="center"/>
    </xf>
    <xf numFmtId="0" fontId="14" fillId="6" borderId="34" xfId="9" applyFont="1" applyFill="1" applyBorder="1" applyAlignment="1">
      <alignment vertical="center"/>
    </xf>
    <xf numFmtId="0" fontId="14" fillId="0" borderId="0" xfId="9" applyFont="1" applyBorder="1" applyAlignment="1">
      <alignment horizontal="center" vertical="center"/>
    </xf>
    <xf numFmtId="0" fontId="14" fillId="0" borderId="30" xfId="9" applyFont="1" applyBorder="1" applyAlignment="1">
      <alignment horizontal="center" vertical="center"/>
    </xf>
    <xf numFmtId="0" fontId="14" fillId="0" borderId="27" xfId="9" applyFont="1" applyBorder="1" applyAlignment="1">
      <alignment horizontal="center" vertical="center"/>
    </xf>
    <xf numFmtId="0" fontId="14" fillId="0" borderId="31" xfId="9" applyFont="1" applyBorder="1" applyAlignment="1">
      <alignment horizontal="center" vertical="center"/>
    </xf>
    <xf numFmtId="43" fontId="23" fillId="6" borderId="27" xfId="9" applyNumberFormat="1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 wrapText="1"/>
    </xf>
    <xf numFmtId="0" fontId="12" fillId="2" borderId="13" xfId="1" applyNumberFormat="1" applyFont="1" applyFill="1" applyBorder="1" applyAlignment="1">
      <alignment horizontal="center" vertical="center"/>
    </xf>
    <xf numFmtId="0" fontId="12" fillId="2" borderId="14" xfId="1" applyNumberFormat="1" applyFont="1" applyFill="1" applyBorder="1" applyAlignment="1">
      <alignment horizontal="center" vertical="center"/>
    </xf>
    <xf numFmtId="0" fontId="6" fillId="2" borderId="18" xfId="1" applyNumberFormat="1" applyFont="1" applyFill="1" applyBorder="1" applyAlignment="1">
      <alignment horizontal="center" vertical="center"/>
    </xf>
    <xf numFmtId="0" fontId="6" fillId="2" borderId="19" xfId="1" applyNumberFormat="1" applyFont="1" applyFill="1" applyBorder="1" applyAlignment="1">
      <alignment horizontal="center" vertical="center"/>
    </xf>
    <xf numFmtId="0" fontId="6" fillId="2" borderId="20" xfId="1" applyNumberFormat="1" applyFont="1" applyFill="1" applyBorder="1" applyAlignment="1">
      <alignment horizontal="center" vertical="center"/>
    </xf>
    <xf numFmtId="0" fontId="6" fillId="2" borderId="5" xfId="1" applyNumberFormat="1" applyFont="1" applyFill="1" applyBorder="1" applyAlignment="1">
      <alignment horizontal="center" vertical="center"/>
    </xf>
    <xf numFmtId="0" fontId="6" fillId="2" borderId="22" xfId="1" applyNumberFormat="1" applyFont="1" applyFill="1" applyBorder="1" applyAlignment="1">
      <alignment horizontal="center" vertical="center"/>
    </xf>
    <xf numFmtId="0" fontId="6" fillId="2" borderId="6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4" fillId="0" borderId="24" xfId="9" applyFont="1" applyBorder="1" applyAlignment="1">
      <alignment horizontal="center" vertical="center"/>
    </xf>
    <xf numFmtId="0" fontId="14" fillId="0" borderId="25" xfId="9" applyFont="1" applyBorder="1" applyAlignment="1">
      <alignment horizontal="center" vertical="center"/>
    </xf>
    <xf numFmtId="0" fontId="14" fillId="0" borderId="26" xfId="9" applyFont="1" applyBorder="1" applyAlignment="1">
      <alignment horizontal="center" vertical="center"/>
    </xf>
  </cellXfs>
  <cellStyles count="60">
    <cellStyle name="Euro" xfId="3"/>
    <cellStyle name="Euro 2" xfId="10"/>
    <cellStyle name="Euro 2 2" xfId="11"/>
    <cellStyle name="Euro 2 3" xfId="12"/>
    <cellStyle name="Euro 2 4" xfId="13"/>
    <cellStyle name="Euro 3" xfId="14"/>
    <cellStyle name="Euro 4" xfId="15"/>
    <cellStyle name="Euro 5" xfId="16"/>
    <cellStyle name="Euro 6" xfId="17"/>
    <cellStyle name="Euro_Classeur1" xfId="18"/>
    <cellStyle name="Lien hypertexte 2" xfId="19"/>
    <cellStyle name="Milliers" xfId="1" builtinId="3"/>
    <cellStyle name="Milliers 2" xfId="4"/>
    <cellStyle name="Milliers 2 2" xfId="20"/>
    <cellStyle name="Milliers 2 3" xfId="21"/>
    <cellStyle name="Milliers 2 4" xfId="22"/>
    <cellStyle name="Milliers 3" xfId="5"/>
    <cellStyle name="Milliers 3 2" xfId="23"/>
    <cellStyle name="Milliers 3 3" xfId="24"/>
    <cellStyle name="Milliers 4" xfId="25"/>
    <cellStyle name="Milliers 4 2" xfId="26"/>
    <cellStyle name="Monétaire 2" xfId="27"/>
    <cellStyle name="Normal" xfId="0" builtinId="0"/>
    <cellStyle name="Normal 10 2" xfId="28"/>
    <cellStyle name="Normal 11 2" xfId="29"/>
    <cellStyle name="Normal 2" xfId="2"/>
    <cellStyle name="Normal 2 2" xfId="30"/>
    <cellStyle name="Normal 2 2 2" xfId="31"/>
    <cellStyle name="Normal 2 2 3" xfId="32"/>
    <cellStyle name="Normal 2 3" xfId="33"/>
    <cellStyle name="Normal 2 4" xfId="34"/>
    <cellStyle name="Normal 2 5" xfId="35"/>
    <cellStyle name="Normal 3" xfId="9"/>
    <cellStyle name="Normal 3 2" xfId="36"/>
    <cellStyle name="Normal 3 2 2" xfId="37"/>
    <cellStyle name="Normal 3 2 3" xfId="38"/>
    <cellStyle name="Normal 3 3" xfId="39"/>
    <cellStyle name="Normal 3 4" xfId="40"/>
    <cellStyle name="Normal 4" xfId="6"/>
    <cellStyle name="Normal 4 2" xfId="41"/>
    <cellStyle name="Normal 4 2 2" xfId="42"/>
    <cellStyle name="Normal 4 3" xfId="43"/>
    <cellStyle name="Normal 5 2" xfId="44"/>
    <cellStyle name="Normal 54" xfId="45"/>
    <cellStyle name="Normal 6 2" xfId="46"/>
    <cellStyle name="Normal 7 2" xfId="47"/>
    <cellStyle name="Normal 8 2" xfId="48"/>
    <cellStyle name="Normal 8 3" xfId="49"/>
    <cellStyle name="Normal 8 4" xfId="50"/>
    <cellStyle name="Normal 9 2" xfId="51"/>
    <cellStyle name="Normal 9 3" xfId="52"/>
    <cellStyle name="Normal 9 4" xfId="53"/>
    <cellStyle name="Pourcentage 2" xfId="7"/>
    <cellStyle name="Pourcentage 2 2" xfId="54"/>
    <cellStyle name="Pourcentage 2 2 2" xfId="55"/>
    <cellStyle name="Pourcentage 2 3" xfId="56"/>
    <cellStyle name="Pourcentage 2 4" xfId="57"/>
    <cellStyle name="Pourcentage 3" xfId="58"/>
    <cellStyle name="Standaard_Blad3 (2)" xfId="59"/>
    <cellStyle name="Währung" xfId="8"/>
  </cellStyles>
  <dxfs count="12">
    <dxf>
      <font>
        <u val="double"/>
        <color rgb="FF0070C0"/>
      </font>
    </dxf>
    <dxf>
      <font>
        <color theme="2" tint="-0.24994659260841701"/>
      </font>
    </dxf>
    <dxf>
      <font>
        <condense val="0"/>
        <extend val="0"/>
        <color indexed="24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lor rgb="FFFF0000"/>
      </font>
    </dxf>
    <dxf>
      <font>
        <u val="double"/>
        <color rgb="FF0070C0"/>
      </font>
    </dxf>
    <dxf>
      <font>
        <color theme="2" tint="-0.24994659260841701"/>
      </font>
    </dxf>
    <dxf>
      <font>
        <condense val="0"/>
        <extend val="0"/>
        <color indexed="24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adi/Comptablilit&#233;/Dossier%20-%20g&#233;n&#233;ral/Ocean/Exercice%202013/D&#233;claration-Ocean%202013/BILAN%20MODEL%2020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SSIERS%20CLES%20COMPTABILITE/TVA/TVA%202009/TVA%20MODEL%20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Bureau/bilans/CHENAN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Hadi/Comptablilit&#233;/Dossier%20-%20g&#233;n&#233;ral/Ocean/Exercice%202013/D&#233;claration-Ocean%202013/GREEN%20INVEST%20GROUP%20COMPT/Bilan%20GREEN%20INVEST%202009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dentication"/>
      <sheetName val="DECL RF "/>
      <sheetName val="DECL RF P2"/>
      <sheetName val="TIERS"/>
      <sheetName val="TIERS P2"/>
      <sheetName val="DEPOT"/>
      <sheetName val="ACOMPTE"/>
      <sheetName val="REGUL"/>
      <sheetName val="CM-IS"/>
      <sheetName val="BAL-N"/>
      <sheetName val="BAL-N-1"/>
      <sheetName val="BAL-N-2"/>
      <sheetName val="P_GARDE_F"/>
      <sheetName val="ACTIF _F"/>
      <sheetName val="PASSIF_F"/>
      <sheetName val="CPC_F"/>
      <sheetName val="TAB 3"/>
      <sheetName val="TAB 4"/>
      <sheetName val="ESG_F"/>
      <sheetName val="TAB 6"/>
      <sheetName val="TAB 7"/>
      <sheetName val="TAB 8"/>
      <sheetName val="TAB 9"/>
      <sheetName val="TAB 10"/>
      <sheetName val="TAB 11"/>
      <sheetName val="TAB 12"/>
      <sheetName val="TAB 13"/>
      <sheetName val="TAB 14"/>
      <sheetName val="TAB 15"/>
      <sheetName val="TAB 16"/>
      <sheetName val="TAB 17"/>
      <sheetName val="TAB 18"/>
      <sheetName val="TAB 19"/>
      <sheetName val="TAB 20"/>
      <sheetName val="P_GARDE_LC"/>
      <sheetName val="ACTIF_C"/>
      <sheetName val="PASSIF_C"/>
      <sheetName val="CPC_C"/>
      <sheetName val="ESG_C"/>
      <sheetName val="TF_C"/>
      <sheetName val="A0"/>
      <sheetName val="A1"/>
      <sheetName val="A2 "/>
      <sheetName val="A3"/>
      <sheetName val="B1"/>
      <sheetName val="B2"/>
      <sheetName val="B2 bis"/>
      <sheetName val="B3"/>
      <sheetName val="B4"/>
      <sheetName val="B5"/>
      <sheetName val="B6"/>
      <sheetName val="B7"/>
      <sheetName val="B8"/>
      <sheetName val="B9"/>
      <sheetName val="B10"/>
      <sheetName val="B11"/>
      <sheetName val="B12"/>
      <sheetName val="B13"/>
      <sheetName val="B14"/>
      <sheetName val="C1"/>
      <sheetName val="C2"/>
      <sheetName val="C3"/>
      <sheetName val="C4"/>
      <sheetName val="C5"/>
      <sheetName val="Journal de Clôture"/>
      <sheetName val="ETAT EXPL"/>
      <sheetName val="ACOMPTE (2)"/>
      <sheetName val="ACOMPTE (3)"/>
      <sheetName val="ACOMPTE (4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F10">
            <v>0</v>
          </cell>
        </row>
        <row r="15">
          <cell r="F15">
            <v>0</v>
          </cell>
        </row>
        <row r="17">
          <cell r="F17">
            <v>0</v>
          </cell>
        </row>
        <row r="19">
          <cell r="F19">
            <v>0</v>
          </cell>
        </row>
        <row r="24">
          <cell r="F24">
            <v>0</v>
          </cell>
        </row>
        <row r="28">
          <cell r="F28">
            <v>0</v>
          </cell>
        </row>
        <row r="32">
          <cell r="F32">
            <v>0</v>
          </cell>
        </row>
        <row r="40">
          <cell r="F40">
            <v>0</v>
          </cell>
        </row>
        <row r="48">
          <cell r="F48">
            <v>0</v>
          </cell>
        </row>
        <row r="50">
          <cell r="F50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1">
          <cell r="F81">
            <v>0</v>
          </cell>
        </row>
        <row r="83">
          <cell r="F83">
            <v>0</v>
          </cell>
        </row>
        <row r="92">
          <cell r="F92">
            <v>0</v>
          </cell>
        </row>
        <row r="97">
          <cell r="F97">
            <v>0</v>
          </cell>
        </row>
        <row r="99">
          <cell r="F99">
            <v>0</v>
          </cell>
        </row>
        <row r="101">
          <cell r="F101">
            <v>0</v>
          </cell>
        </row>
        <row r="103">
          <cell r="F103">
            <v>0</v>
          </cell>
        </row>
        <row r="105">
          <cell r="F105">
            <v>0</v>
          </cell>
        </row>
        <row r="108">
          <cell r="F108">
            <v>0</v>
          </cell>
        </row>
        <row r="116">
          <cell r="F116">
            <v>0</v>
          </cell>
        </row>
        <row r="126">
          <cell r="F126">
            <v>0</v>
          </cell>
        </row>
        <row r="134">
          <cell r="F134">
            <v>0</v>
          </cell>
        </row>
        <row r="136">
          <cell r="F136">
            <v>0</v>
          </cell>
        </row>
        <row r="143">
          <cell r="F143">
            <v>0</v>
          </cell>
        </row>
        <row r="145">
          <cell r="F145">
            <v>0</v>
          </cell>
        </row>
        <row r="153">
          <cell r="F153">
            <v>0</v>
          </cell>
        </row>
        <row r="159">
          <cell r="F159">
            <v>0</v>
          </cell>
        </row>
        <row r="171">
          <cell r="F171">
            <v>0</v>
          </cell>
        </row>
        <row r="173">
          <cell r="F173">
            <v>0</v>
          </cell>
        </row>
        <row r="177">
          <cell r="F177">
            <v>0</v>
          </cell>
        </row>
        <row r="179">
          <cell r="F179">
            <v>0</v>
          </cell>
        </row>
        <row r="181">
          <cell r="F181">
            <v>0</v>
          </cell>
        </row>
        <row r="259">
          <cell r="F259">
            <v>0</v>
          </cell>
        </row>
        <row r="278">
          <cell r="F278">
            <v>0</v>
          </cell>
        </row>
        <row r="289">
          <cell r="F289">
            <v>0</v>
          </cell>
        </row>
        <row r="299">
          <cell r="F299">
            <v>0</v>
          </cell>
        </row>
        <row r="305">
          <cell r="F305">
            <v>0</v>
          </cell>
        </row>
        <row r="311">
          <cell r="F311">
            <v>0</v>
          </cell>
        </row>
        <row r="323">
          <cell r="F323">
            <v>0</v>
          </cell>
        </row>
        <row r="327">
          <cell r="F327">
            <v>0</v>
          </cell>
        </row>
        <row r="339">
          <cell r="F339">
            <v>0</v>
          </cell>
        </row>
        <row r="346">
          <cell r="F346">
            <v>0</v>
          </cell>
        </row>
        <row r="352">
          <cell r="F352">
            <v>0</v>
          </cell>
        </row>
        <row r="358">
          <cell r="F358">
            <v>0</v>
          </cell>
        </row>
        <row r="367">
          <cell r="F367">
            <v>0</v>
          </cell>
        </row>
        <row r="371">
          <cell r="F371">
            <v>0</v>
          </cell>
        </row>
        <row r="387">
          <cell r="F387">
            <v>0</v>
          </cell>
        </row>
        <row r="396">
          <cell r="F396">
            <v>0</v>
          </cell>
        </row>
        <row r="402">
          <cell r="F402">
            <v>0</v>
          </cell>
        </row>
        <row r="409">
          <cell r="F409">
            <v>0</v>
          </cell>
        </row>
        <row r="416">
          <cell r="F416">
            <v>0</v>
          </cell>
        </row>
        <row r="427">
          <cell r="F427">
            <v>0</v>
          </cell>
        </row>
        <row r="435">
          <cell r="F435">
            <v>0</v>
          </cell>
        </row>
        <row r="443">
          <cell r="F443">
            <v>0</v>
          </cell>
        </row>
        <row r="449">
          <cell r="F449">
            <v>0</v>
          </cell>
        </row>
        <row r="457">
          <cell r="F457">
            <v>0</v>
          </cell>
        </row>
        <row r="461">
          <cell r="F461">
            <v>0</v>
          </cell>
        </row>
        <row r="471">
          <cell r="F471">
            <v>0</v>
          </cell>
        </row>
        <row r="477">
          <cell r="F477">
            <v>0</v>
          </cell>
        </row>
        <row r="484">
          <cell r="F484">
            <v>0</v>
          </cell>
        </row>
        <row r="486">
          <cell r="F486">
            <v>0</v>
          </cell>
        </row>
        <row r="488">
          <cell r="F488">
            <v>0</v>
          </cell>
        </row>
        <row r="492">
          <cell r="F492">
            <v>0</v>
          </cell>
        </row>
        <row r="508">
          <cell r="F508">
            <v>0</v>
          </cell>
        </row>
        <row r="546">
          <cell r="F546">
            <v>0</v>
          </cell>
        </row>
        <row r="579">
          <cell r="F579">
            <v>0</v>
          </cell>
        </row>
        <row r="616">
          <cell r="F616">
            <v>0</v>
          </cell>
        </row>
        <row r="628">
          <cell r="F628">
            <v>0</v>
          </cell>
        </row>
        <row r="654">
          <cell r="F654">
            <v>0</v>
          </cell>
        </row>
        <row r="661">
          <cell r="F661">
            <v>0</v>
          </cell>
        </row>
        <row r="695">
          <cell r="F695">
            <v>0</v>
          </cell>
        </row>
        <row r="704">
          <cell r="F704">
            <v>0</v>
          </cell>
        </row>
        <row r="708">
          <cell r="F708">
            <v>0</v>
          </cell>
        </row>
        <row r="714">
          <cell r="F714">
            <v>0</v>
          </cell>
        </row>
        <row r="731">
          <cell r="F731">
            <v>0</v>
          </cell>
        </row>
        <row r="737">
          <cell r="F737">
            <v>0</v>
          </cell>
        </row>
        <row r="741">
          <cell r="F741">
            <v>0</v>
          </cell>
        </row>
        <row r="756">
          <cell r="F756">
            <v>0</v>
          </cell>
        </row>
        <row r="783">
          <cell r="F783">
            <v>0</v>
          </cell>
        </row>
        <row r="788">
          <cell r="F788">
            <v>0</v>
          </cell>
        </row>
        <row r="796">
          <cell r="F796">
            <v>0</v>
          </cell>
        </row>
        <row r="828">
          <cell r="F828">
            <v>0</v>
          </cell>
        </row>
        <row r="842">
          <cell r="F842">
            <v>0</v>
          </cell>
        </row>
        <row r="848">
          <cell r="F848">
            <v>0</v>
          </cell>
        </row>
        <row r="852">
          <cell r="F852">
            <v>0</v>
          </cell>
        </row>
        <row r="859">
          <cell r="F859">
            <v>0</v>
          </cell>
        </row>
        <row r="882">
          <cell r="F882">
            <v>0</v>
          </cell>
        </row>
        <row r="887">
          <cell r="F887">
            <v>0</v>
          </cell>
        </row>
        <row r="891">
          <cell r="F891">
            <v>0</v>
          </cell>
        </row>
        <row r="901">
          <cell r="F901">
            <v>0</v>
          </cell>
        </row>
        <row r="920">
          <cell r="F920">
            <v>0</v>
          </cell>
        </row>
        <row r="929">
          <cell r="F929">
            <v>0</v>
          </cell>
        </row>
        <row r="933">
          <cell r="F933">
            <v>0</v>
          </cell>
        </row>
        <row r="937">
          <cell r="F937">
            <v>0</v>
          </cell>
        </row>
        <row r="949">
          <cell r="F949">
            <v>0</v>
          </cell>
        </row>
        <row r="977">
          <cell r="F977">
            <v>0</v>
          </cell>
        </row>
      </sheetData>
      <sheetData sheetId="10">
        <row r="10">
          <cell r="F10">
            <v>0</v>
          </cell>
        </row>
        <row r="15">
          <cell r="F15">
            <v>0</v>
          </cell>
        </row>
        <row r="17">
          <cell r="F17">
            <v>0</v>
          </cell>
        </row>
        <row r="19">
          <cell r="F19">
            <v>0</v>
          </cell>
        </row>
        <row r="24">
          <cell r="F24">
            <v>0</v>
          </cell>
        </row>
        <row r="28">
          <cell r="F28">
            <v>0</v>
          </cell>
        </row>
        <row r="32">
          <cell r="F32">
            <v>0</v>
          </cell>
        </row>
        <row r="40">
          <cell r="F40">
            <v>0</v>
          </cell>
        </row>
        <row r="48">
          <cell r="F48">
            <v>0</v>
          </cell>
        </row>
        <row r="50">
          <cell r="F50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1">
          <cell r="F81">
            <v>0</v>
          </cell>
        </row>
        <row r="83">
          <cell r="F83">
            <v>0</v>
          </cell>
        </row>
        <row r="92">
          <cell r="F92">
            <v>0</v>
          </cell>
        </row>
        <row r="97">
          <cell r="F97">
            <v>0</v>
          </cell>
        </row>
        <row r="99">
          <cell r="F99">
            <v>0</v>
          </cell>
        </row>
        <row r="101">
          <cell r="F101">
            <v>0</v>
          </cell>
        </row>
        <row r="103">
          <cell r="F103">
            <v>0</v>
          </cell>
        </row>
        <row r="105">
          <cell r="F105">
            <v>0</v>
          </cell>
        </row>
        <row r="108">
          <cell r="F108">
            <v>0</v>
          </cell>
        </row>
        <row r="116">
          <cell r="F116">
            <v>0</v>
          </cell>
        </row>
        <row r="126">
          <cell r="F126">
            <v>0</v>
          </cell>
        </row>
        <row r="134">
          <cell r="F134">
            <v>0</v>
          </cell>
        </row>
        <row r="136">
          <cell r="F136">
            <v>0</v>
          </cell>
        </row>
        <row r="143">
          <cell r="F143">
            <v>0</v>
          </cell>
        </row>
        <row r="145">
          <cell r="F145">
            <v>0</v>
          </cell>
        </row>
        <row r="153">
          <cell r="F153">
            <v>0</v>
          </cell>
        </row>
        <row r="159">
          <cell r="F159">
            <v>0</v>
          </cell>
        </row>
        <row r="171">
          <cell r="F171">
            <v>0</v>
          </cell>
        </row>
        <row r="173">
          <cell r="F173">
            <v>0</v>
          </cell>
        </row>
        <row r="177">
          <cell r="F177">
            <v>0</v>
          </cell>
        </row>
        <row r="179">
          <cell r="F179">
            <v>0</v>
          </cell>
        </row>
        <row r="181">
          <cell r="F181">
            <v>0</v>
          </cell>
        </row>
        <row r="237">
          <cell r="F237">
            <v>0</v>
          </cell>
        </row>
        <row r="246">
          <cell r="F246">
            <v>0</v>
          </cell>
        </row>
        <row r="250">
          <cell r="F250">
            <v>0</v>
          </cell>
        </row>
        <row r="253">
          <cell r="F253">
            <v>0</v>
          </cell>
        </row>
        <row r="259">
          <cell r="F259">
            <v>0</v>
          </cell>
        </row>
        <row r="278">
          <cell r="F278">
            <v>0</v>
          </cell>
        </row>
        <row r="289">
          <cell r="F289">
            <v>0</v>
          </cell>
        </row>
        <row r="299">
          <cell r="F299">
            <v>0</v>
          </cell>
        </row>
        <row r="305">
          <cell r="F305">
            <v>0</v>
          </cell>
        </row>
        <row r="311">
          <cell r="F311">
            <v>0</v>
          </cell>
        </row>
        <row r="323">
          <cell r="F323">
            <v>0</v>
          </cell>
        </row>
        <row r="327">
          <cell r="F327">
            <v>0</v>
          </cell>
        </row>
        <row r="339">
          <cell r="F339">
            <v>0</v>
          </cell>
        </row>
        <row r="346">
          <cell r="F346">
            <v>0</v>
          </cell>
        </row>
        <row r="352">
          <cell r="F352">
            <v>0</v>
          </cell>
        </row>
        <row r="358">
          <cell r="F358">
            <v>0</v>
          </cell>
        </row>
        <row r="367">
          <cell r="F367">
            <v>0</v>
          </cell>
        </row>
        <row r="371">
          <cell r="F371">
            <v>0</v>
          </cell>
        </row>
        <row r="378">
          <cell r="F378">
            <v>0</v>
          </cell>
        </row>
        <row r="385">
          <cell r="F385">
            <v>0</v>
          </cell>
        </row>
        <row r="387">
          <cell r="F387">
            <v>0</v>
          </cell>
        </row>
        <row r="396">
          <cell r="F396">
            <v>0</v>
          </cell>
        </row>
        <row r="402">
          <cell r="F402">
            <v>0</v>
          </cell>
        </row>
        <row r="409">
          <cell r="F409">
            <v>0</v>
          </cell>
        </row>
        <row r="416">
          <cell r="F416">
            <v>0</v>
          </cell>
        </row>
        <row r="427">
          <cell r="F427">
            <v>0</v>
          </cell>
        </row>
        <row r="435">
          <cell r="F435">
            <v>0</v>
          </cell>
        </row>
        <row r="443">
          <cell r="F443">
            <v>0</v>
          </cell>
        </row>
        <row r="449">
          <cell r="F449">
            <v>0</v>
          </cell>
        </row>
        <row r="457">
          <cell r="F457">
            <v>0</v>
          </cell>
        </row>
        <row r="461">
          <cell r="F461">
            <v>0</v>
          </cell>
        </row>
        <row r="471">
          <cell r="F471">
            <v>0</v>
          </cell>
        </row>
        <row r="477">
          <cell r="F477">
            <v>0</v>
          </cell>
        </row>
        <row r="484">
          <cell r="F484">
            <v>0</v>
          </cell>
        </row>
        <row r="486">
          <cell r="F486">
            <v>0</v>
          </cell>
        </row>
        <row r="488">
          <cell r="F488">
            <v>0</v>
          </cell>
        </row>
        <row r="492">
          <cell r="F492">
            <v>0</v>
          </cell>
        </row>
        <row r="497">
          <cell r="F497">
            <v>0</v>
          </cell>
        </row>
        <row r="508">
          <cell r="F508">
            <v>0</v>
          </cell>
        </row>
        <row r="546">
          <cell r="F546">
            <v>0</v>
          </cell>
        </row>
        <row r="579">
          <cell r="F579">
            <v>0</v>
          </cell>
        </row>
        <row r="616">
          <cell r="F616">
            <v>0</v>
          </cell>
        </row>
        <row r="628">
          <cell r="F628">
            <v>0</v>
          </cell>
        </row>
        <row r="654">
          <cell r="F654">
            <v>0</v>
          </cell>
        </row>
        <row r="661">
          <cell r="F661">
            <v>0</v>
          </cell>
        </row>
        <row r="695">
          <cell r="F695">
            <v>0</v>
          </cell>
        </row>
        <row r="704">
          <cell r="F704">
            <v>0</v>
          </cell>
        </row>
        <row r="708">
          <cell r="F708">
            <v>0</v>
          </cell>
        </row>
        <row r="714">
          <cell r="F714">
            <v>0</v>
          </cell>
        </row>
        <row r="731">
          <cell r="F731">
            <v>0</v>
          </cell>
        </row>
        <row r="737">
          <cell r="F737">
            <v>0</v>
          </cell>
        </row>
        <row r="741">
          <cell r="F741">
            <v>0</v>
          </cell>
        </row>
        <row r="756">
          <cell r="F756">
            <v>0</v>
          </cell>
        </row>
        <row r="783">
          <cell r="F783">
            <v>0</v>
          </cell>
        </row>
        <row r="788">
          <cell r="F788">
            <v>0</v>
          </cell>
        </row>
        <row r="796">
          <cell r="F796">
            <v>0</v>
          </cell>
        </row>
        <row r="828">
          <cell r="F828">
            <v>0</v>
          </cell>
        </row>
        <row r="842">
          <cell r="F842">
            <v>0</v>
          </cell>
        </row>
        <row r="848">
          <cell r="F848">
            <v>0</v>
          </cell>
        </row>
        <row r="852">
          <cell r="F852">
            <v>0</v>
          </cell>
        </row>
        <row r="859">
          <cell r="F859">
            <v>0</v>
          </cell>
        </row>
        <row r="882">
          <cell r="F882">
            <v>0</v>
          </cell>
        </row>
        <row r="887">
          <cell r="F887">
            <v>0</v>
          </cell>
        </row>
        <row r="891">
          <cell r="F891">
            <v>0</v>
          </cell>
        </row>
        <row r="901">
          <cell r="F901">
            <v>0</v>
          </cell>
        </row>
        <row r="920">
          <cell r="F920">
            <v>0</v>
          </cell>
        </row>
        <row r="929">
          <cell r="F929">
            <v>0</v>
          </cell>
        </row>
        <row r="933">
          <cell r="F933">
            <v>0</v>
          </cell>
        </row>
        <row r="937">
          <cell r="F937">
            <v>0</v>
          </cell>
        </row>
        <row r="949">
          <cell r="F949">
            <v>0</v>
          </cell>
        </row>
        <row r="977">
          <cell r="F977">
            <v>0</v>
          </cell>
        </row>
      </sheetData>
      <sheetData sheetId="11">
        <row r="10">
          <cell r="F10">
            <v>0</v>
          </cell>
        </row>
        <row r="15">
          <cell r="F15">
            <v>0</v>
          </cell>
        </row>
        <row r="17">
          <cell r="F17">
            <v>0</v>
          </cell>
        </row>
        <row r="19">
          <cell r="F19">
            <v>0</v>
          </cell>
        </row>
        <row r="24">
          <cell r="F24">
            <v>0</v>
          </cell>
        </row>
        <row r="28">
          <cell r="F28">
            <v>0</v>
          </cell>
        </row>
        <row r="32">
          <cell r="F32">
            <v>0</v>
          </cell>
        </row>
        <row r="40">
          <cell r="F40">
            <v>0</v>
          </cell>
        </row>
        <row r="48">
          <cell r="F48">
            <v>0</v>
          </cell>
        </row>
        <row r="50">
          <cell r="F50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1">
          <cell r="F81">
            <v>0</v>
          </cell>
        </row>
        <row r="83">
          <cell r="F83">
            <v>0</v>
          </cell>
        </row>
        <row r="92">
          <cell r="F92">
            <v>0</v>
          </cell>
        </row>
        <row r="97">
          <cell r="F97">
            <v>0</v>
          </cell>
        </row>
        <row r="99">
          <cell r="F99">
            <v>0</v>
          </cell>
        </row>
        <row r="101">
          <cell r="F101">
            <v>0</v>
          </cell>
        </row>
        <row r="103">
          <cell r="F103">
            <v>0</v>
          </cell>
        </row>
        <row r="105">
          <cell r="F105">
            <v>0</v>
          </cell>
        </row>
        <row r="108">
          <cell r="F108">
            <v>0</v>
          </cell>
        </row>
        <row r="116">
          <cell r="F116">
            <v>0</v>
          </cell>
        </row>
        <row r="126">
          <cell r="F126">
            <v>0</v>
          </cell>
        </row>
        <row r="134">
          <cell r="F134">
            <v>0</v>
          </cell>
        </row>
        <row r="136">
          <cell r="F136">
            <v>0</v>
          </cell>
        </row>
        <row r="143">
          <cell r="F143">
            <v>0</v>
          </cell>
        </row>
        <row r="145">
          <cell r="F145">
            <v>0</v>
          </cell>
        </row>
        <row r="153">
          <cell r="F153">
            <v>0</v>
          </cell>
        </row>
        <row r="159">
          <cell r="F159">
            <v>0</v>
          </cell>
        </row>
        <row r="171">
          <cell r="F171">
            <v>0</v>
          </cell>
        </row>
        <row r="173">
          <cell r="F173">
            <v>0</v>
          </cell>
        </row>
        <row r="177">
          <cell r="F177">
            <v>0</v>
          </cell>
        </row>
        <row r="179">
          <cell r="F179">
            <v>0</v>
          </cell>
        </row>
        <row r="181">
          <cell r="F181">
            <v>0</v>
          </cell>
        </row>
        <row r="237">
          <cell r="F237">
            <v>0</v>
          </cell>
        </row>
        <row r="246">
          <cell r="F246">
            <v>0</v>
          </cell>
        </row>
        <row r="250">
          <cell r="F250">
            <v>0</v>
          </cell>
        </row>
        <row r="253">
          <cell r="F253">
            <v>0</v>
          </cell>
        </row>
        <row r="259">
          <cell r="F259">
            <v>0</v>
          </cell>
        </row>
        <row r="278">
          <cell r="F278">
            <v>0</v>
          </cell>
        </row>
        <row r="289">
          <cell r="F289">
            <v>0</v>
          </cell>
        </row>
        <row r="299">
          <cell r="F299">
            <v>0</v>
          </cell>
        </row>
        <row r="305">
          <cell r="F305">
            <v>0</v>
          </cell>
        </row>
        <row r="311">
          <cell r="F311">
            <v>0</v>
          </cell>
        </row>
        <row r="323">
          <cell r="F323">
            <v>0</v>
          </cell>
        </row>
        <row r="327">
          <cell r="F327">
            <v>0</v>
          </cell>
        </row>
        <row r="339">
          <cell r="F339">
            <v>0</v>
          </cell>
        </row>
        <row r="346">
          <cell r="F346">
            <v>0</v>
          </cell>
        </row>
        <row r="352">
          <cell r="F352">
            <v>0</v>
          </cell>
        </row>
        <row r="358">
          <cell r="F358">
            <v>0</v>
          </cell>
        </row>
        <row r="367">
          <cell r="F367">
            <v>0</v>
          </cell>
        </row>
        <row r="371">
          <cell r="F371">
            <v>0</v>
          </cell>
        </row>
        <row r="378">
          <cell r="F378">
            <v>0</v>
          </cell>
        </row>
        <row r="385">
          <cell r="F385">
            <v>0</v>
          </cell>
        </row>
        <row r="387">
          <cell r="F387">
            <v>0</v>
          </cell>
        </row>
        <row r="396">
          <cell r="F396">
            <v>0</v>
          </cell>
        </row>
        <row r="402">
          <cell r="F402">
            <v>0</v>
          </cell>
        </row>
        <row r="409">
          <cell r="F409">
            <v>0</v>
          </cell>
        </row>
        <row r="416">
          <cell r="F416">
            <v>0</v>
          </cell>
        </row>
        <row r="427">
          <cell r="F427">
            <v>0</v>
          </cell>
        </row>
        <row r="435">
          <cell r="F435">
            <v>0</v>
          </cell>
        </row>
        <row r="443">
          <cell r="F443">
            <v>0</v>
          </cell>
        </row>
        <row r="449">
          <cell r="F449">
            <v>0</v>
          </cell>
        </row>
        <row r="457">
          <cell r="F457">
            <v>0</v>
          </cell>
        </row>
        <row r="461">
          <cell r="F461">
            <v>0</v>
          </cell>
        </row>
        <row r="471">
          <cell r="F471">
            <v>0</v>
          </cell>
        </row>
        <row r="477">
          <cell r="F477">
            <v>0</v>
          </cell>
        </row>
        <row r="484">
          <cell r="F484">
            <v>0</v>
          </cell>
        </row>
        <row r="486">
          <cell r="F486">
            <v>0</v>
          </cell>
        </row>
        <row r="488">
          <cell r="F488">
            <v>0</v>
          </cell>
        </row>
        <row r="492">
          <cell r="F492">
            <v>0</v>
          </cell>
        </row>
        <row r="497">
          <cell r="F497">
            <v>0</v>
          </cell>
        </row>
        <row r="508">
          <cell r="F508">
            <v>0</v>
          </cell>
        </row>
        <row r="546">
          <cell r="F546">
            <v>0</v>
          </cell>
        </row>
        <row r="579">
          <cell r="F579">
            <v>0</v>
          </cell>
        </row>
        <row r="616">
          <cell r="F616">
            <v>0</v>
          </cell>
        </row>
        <row r="628">
          <cell r="F628">
            <v>0</v>
          </cell>
        </row>
        <row r="654">
          <cell r="F654">
            <v>0</v>
          </cell>
        </row>
        <row r="661">
          <cell r="F661">
            <v>0</v>
          </cell>
        </row>
        <row r="695">
          <cell r="F695">
            <v>0</v>
          </cell>
        </row>
        <row r="704">
          <cell r="F704">
            <v>0</v>
          </cell>
        </row>
        <row r="708">
          <cell r="F708">
            <v>0</v>
          </cell>
        </row>
        <row r="714">
          <cell r="F714">
            <v>0</v>
          </cell>
        </row>
        <row r="731">
          <cell r="F731">
            <v>0</v>
          </cell>
        </row>
        <row r="737">
          <cell r="F737">
            <v>0</v>
          </cell>
        </row>
        <row r="741">
          <cell r="F741">
            <v>0</v>
          </cell>
        </row>
        <row r="756">
          <cell r="F756">
            <v>0</v>
          </cell>
        </row>
        <row r="783">
          <cell r="F783">
            <v>0</v>
          </cell>
        </row>
        <row r="788">
          <cell r="F788">
            <v>0</v>
          </cell>
        </row>
        <row r="796">
          <cell r="F796">
            <v>0</v>
          </cell>
        </row>
        <row r="828">
          <cell r="F828">
            <v>0</v>
          </cell>
        </row>
        <row r="842">
          <cell r="F842">
            <v>0</v>
          </cell>
        </row>
        <row r="848">
          <cell r="F848">
            <v>0</v>
          </cell>
        </row>
        <row r="852">
          <cell r="F852">
            <v>0</v>
          </cell>
        </row>
        <row r="859">
          <cell r="F859">
            <v>0</v>
          </cell>
        </row>
        <row r="882">
          <cell r="F882">
            <v>0</v>
          </cell>
        </row>
        <row r="887">
          <cell r="F887">
            <v>0</v>
          </cell>
        </row>
        <row r="891">
          <cell r="F891">
            <v>0</v>
          </cell>
        </row>
        <row r="901">
          <cell r="F901">
            <v>0</v>
          </cell>
        </row>
        <row r="920">
          <cell r="F920">
            <v>0</v>
          </cell>
        </row>
        <row r="929">
          <cell r="F929">
            <v>0</v>
          </cell>
        </row>
        <row r="933">
          <cell r="F933">
            <v>0</v>
          </cell>
        </row>
        <row r="937">
          <cell r="F937">
            <v>0</v>
          </cell>
        </row>
        <row r="949">
          <cell r="F949">
            <v>0</v>
          </cell>
        </row>
        <row r="977">
          <cell r="F977">
            <v>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aramètres"/>
      <sheetName val="PAGE 1 "/>
      <sheetName val="PAGE 2"/>
      <sheetName val="RECAP"/>
      <sheetName val="1 TRIM 09"/>
    </sheetNames>
    <sheetDataSet>
      <sheetData sheetId="0">
        <row r="2">
          <cell r="B2" t="str">
            <v>Premier .Trimestre.2009</v>
          </cell>
        </row>
        <row r="3">
          <cell r="C3" t="str">
            <v>ou période  : du 01/01/2009 au 31/03/2009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aramètres"/>
      <sheetName val="IS"/>
      <sheetName val="Balance"/>
      <sheetName val="Actif"/>
      <sheetName val="Passif"/>
      <sheetName val="CPC1"/>
      <sheetName val="CPC2"/>
      <sheetName val="Passage"/>
      <sheetName val="Immob"/>
      <sheetName val="ESG"/>
      <sheetName val="Détail1"/>
      <sheetName val="Détail2"/>
      <sheetName val="Bail"/>
      <sheetName val="Amortissements"/>
      <sheetName val="Provisions"/>
      <sheetName val="Cessions"/>
      <sheetName val="Titres"/>
      <sheetName val="Tva"/>
      <sheetName val="Capital"/>
      <sheetName val="Résultat"/>
      <sheetName val="Encouragements"/>
      <sheetName val="Dot10_1"/>
      <sheetName val="Dot10_2"/>
      <sheetName val="Dot10_3"/>
      <sheetName val="Dot10_4"/>
      <sheetName val="Dot15"/>
      <sheetName val="Dot20"/>
      <sheetName val="Dot5"/>
      <sheetName val="Dot"/>
      <sheetName val="Fusion"/>
      <sheetName val="Intérêts"/>
      <sheetName val="Locations"/>
      <sheetName val="Stock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aramètres"/>
      <sheetName val="PAGE GARDE"/>
      <sheetName val="etat"/>
      <sheetName val="plancpt"/>
      <sheetName val="ACTIF 1"/>
      <sheetName val="PASSIF 1"/>
      <sheetName val="CPC 1"/>
      <sheetName val="CPC 2"/>
      <sheetName val="RF 3 "/>
      <sheetName val="IMMO 4"/>
      <sheetName val="ESG 5"/>
      <sheetName val="CPC DET 6"/>
      <sheetName val="LEASING"/>
      <sheetName val="AMT"/>
      <sheetName val="PROV"/>
      <sheetName val="+VAL"/>
      <sheetName val="ACTION"/>
      <sheetName val="TVA"/>
      <sheetName val="CAPITAL"/>
      <sheetName val="AFF RESULT"/>
      <sheetName val="CA EXO"/>
      <sheetName val="T16 AMT 2009"/>
      <sheetName val="T16 AMT 2009 (2)"/>
      <sheetName val="+VAL FUSION"/>
      <sheetName val="EMPR PART"/>
      <sheetName val="LOCAT"/>
      <sheetName val="SK"/>
      <sheetName val="DETERMINATION IMPOT"/>
    </sheetNames>
    <sheetDataSet>
      <sheetData sheetId="0">
        <row r="2">
          <cell r="C2" t="str">
            <v xml:space="preserve">Société : Green Invest Group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7"/>
  <sheetViews>
    <sheetView tabSelected="1" workbookViewId="0">
      <selection activeCell="G2" sqref="G2"/>
    </sheetView>
  </sheetViews>
  <sheetFormatPr baseColWidth="10" defaultRowHeight="15"/>
  <cols>
    <col min="1" max="1" width="20.140625" style="43" bestFit="1" customWidth="1"/>
    <col min="2" max="2" width="14.140625" style="43" bestFit="1" customWidth="1"/>
    <col min="3" max="4" width="16" style="43" customWidth="1"/>
    <col min="5" max="5" width="17" style="43" customWidth="1"/>
    <col min="6" max="6" width="16.42578125" style="43" customWidth="1"/>
    <col min="7" max="16384" width="11.42578125" style="38"/>
  </cols>
  <sheetData>
    <row r="1" spans="1:12" ht="52.5" customHeight="1">
      <c r="A1" s="37" t="s">
        <v>1</v>
      </c>
      <c r="B1" s="37" t="s">
        <v>16</v>
      </c>
      <c r="C1" s="37" t="s">
        <v>21</v>
      </c>
      <c r="D1" s="37" t="s">
        <v>22</v>
      </c>
      <c r="E1" s="37" t="s">
        <v>23</v>
      </c>
      <c r="F1" s="37" t="s">
        <v>34</v>
      </c>
    </row>
    <row r="2" spans="1:12" ht="16.5" customHeight="1">
      <c r="A2" s="39" t="s">
        <v>43</v>
      </c>
      <c r="B2" s="39">
        <v>15</v>
      </c>
      <c r="C2" s="40">
        <f>B2*1.2</f>
        <v>18</v>
      </c>
      <c r="D2" s="40">
        <f>B2*1.2</f>
        <v>18</v>
      </c>
      <c r="E2" s="41">
        <f>D2*1.2</f>
        <v>21.599999999999998</v>
      </c>
      <c r="F2" s="39">
        <v>100</v>
      </c>
      <c r="H2" s="85" t="s">
        <v>35</v>
      </c>
      <c r="I2" s="85"/>
      <c r="J2" s="85"/>
      <c r="K2" s="85"/>
    </row>
    <row r="3" spans="1:12" ht="16.5" customHeight="1">
      <c r="A3" s="39" t="s">
        <v>44</v>
      </c>
      <c r="B3" s="39">
        <v>16</v>
      </c>
      <c r="C3" s="40">
        <f t="shared" ref="C3:C51" si="0">B3*1.2</f>
        <v>19.2</v>
      </c>
      <c r="D3" s="40">
        <f t="shared" ref="D3:D51" si="1">B3*1.2</f>
        <v>19.2</v>
      </c>
      <c r="E3" s="41">
        <f t="shared" ref="E3:E51" si="2">D3*1.2</f>
        <v>23.04</v>
      </c>
      <c r="F3" s="39">
        <v>120</v>
      </c>
      <c r="H3" s="85"/>
      <c r="I3" s="85"/>
      <c r="J3" s="85"/>
      <c r="K3" s="85"/>
    </row>
    <row r="4" spans="1:12" ht="16.5" customHeight="1">
      <c r="A4" s="39" t="s">
        <v>45</v>
      </c>
      <c r="B4" s="39">
        <v>17</v>
      </c>
      <c r="C4" s="40">
        <f t="shared" si="0"/>
        <v>20.399999999999999</v>
      </c>
      <c r="D4" s="40">
        <f t="shared" si="1"/>
        <v>20.399999999999999</v>
      </c>
      <c r="E4" s="41">
        <f t="shared" si="2"/>
        <v>24.479999999999997</v>
      </c>
      <c r="F4" s="39">
        <v>140</v>
      </c>
      <c r="H4" s="85"/>
      <c r="I4" s="85"/>
      <c r="J4" s="85"/>
      <c r="K4" s="85"/>
    </row>
    <row r="5" spans="1:12" ht="16.5" customHeight="1">
      <c r="A5" s="39" t="s">
        <v>46</v>
      </c>
      <c r="B5" s="39">
        <v>18</v>
      </c>
      <c r="C5" s="40">
        <f t="shared" si="0"/>
        <v>21.599999999999998</v>
      </c>
      <c r="D5" s="40">
        <f t="shared" si="1"/>
        <v>21.599999999999998</v>
      </c>
      <c r="E5" s="41">
        <f t="shared" si="2"/>
        <v>25.919999999999998</v>
      </c>
      <c r="F5" s="39">
        <v>160</v>
      </c>
      <c r="H5" s="85"/>
      <c r="I5" s="85"/>
      <c r="J5" s="85"/>
      <c r="K5" s="85"/>
    </row>
    <row r="6" spans="1:12" ht="16.5" customHeight="1">
      <c r="A6" s="39" t="s">
        <v>47</v>
      </c>
      <c r="B6" s="39">
        <v>19</v>
      </c>
      <c r="C6" s="40">
        <f t="shared" si="0"/>
        <v>22.8</v>
      </c>
      <c r="D6" s="40">
        <f t="shared" si="1"/>
        <v>22.8</v>
      </c>
      <c r="E6" s="41">
        <f t="shared" si="2"/>
        <v>27.36</v>
      </c>
      <c r="F6" s="39">
        <v>180</v>
      </c>
    </row>
    <row r="7" spans="1:12" ht="16.5" customHeight="1">
      <c r="A7" s="39" t="s">
        <v>48</v>
      </c>
      <c r="B7" s="39">
        <v>20</v>
      </c>
      <c r="C7" s="40">
        <f t="shared" si="0"/>
        <v>24</v>
      </c>
      <c r="D7" s="40">
        <f t="shared" si="1"/>
        <v>24</v>
      </c>
      <c r="E7" s="41">
        <f t="shared" si="2"/>
        <v>28.799999999999997</v>
      </c>
      <c r="F7" s="39">
        <v>200</v>
      </c>
      <c r="H7" s="85" t="s">
        <v>36</v>
      </c>
      <c r="I7" s="85"/>
      <c r="J7" s="85"/>
      <c r="K7" s="85"/>
      <c r="L7" s="85"/>
    </row>
    <row r="8" spans="1:12" ht="16.5" customHeight="1">
      <c r="A8" s="39" t="s">
        <v>49</v>
      </c>
      <c r="B8" s="39">
        <v>21</v>
      </c>
      <c r="C8" s="40">
        <f t="shared" si="0"/>
        <v>25.2</v>
      </c>
      <c r="D8" s="40">
        <f t="shared" si="1"/>
        <v>25.2</v>
      </c>
      <c r="E8" s="41">
        <f t="shared" si="2"/>
        <v>30.24</v>
      </c>
      <c r="F8" s="39">
        <v>220</v>
      </c>
      <c r="H8" s="85"/>
      <c r="I8" s="85"/>
      <c r="J8" s="85"/>
      <c r="K8" s="85"/>
      <c r="L8" s="85"/>
    </row>
    <row r="9" spans="1:12" ht="16.5" customHeight="1">
      <c r="A9" s="39" t="s">
        <v>50</v>
      </c>
      <c r="B9" s="39">
        <v>22</v>
      </c>
      <c r="C9" s="40">
        <f t="shared" si="0"/>
        <v>26.4</v>
      </c>
      <c r="D9" s="40">
        <f t="shared" si="1"/>
        <v>26.4</v>
      </c>
      <c r="E9" s="41">
        <f t="shared" si="2"/>
        <v>31.679999999999996</v>
      </c>
      <c r="F9" s="39">
        <v>240</v>
      </c>
      <c r="H9" s="85"/>
      <c r="I9" s="85"/>
      <c r="J9" s="85"/>
      <c r="K9" s="85"/>
      <c r="L9" s="85"/>
    </row>
    <row r="10" spans="1:12" ht="16.5" customHeight="1">
      <c r="A10" s="39" t="s">
        <v>51</v>
      </c>
      <c r="B10" s="39">
        <v>23</v>
      </c>
      <c r="C10" s="40">
        <f t="shared" si="0"/>
        <v>27.599999999999998</v>
      </c>
      <c r="D10" s="40">
        <f t="shared" si="1"/>
        <v>27.599999999999998</v>
      </c>
      <c r="E10" s="41">
        <f t="shared" si="2"/>
        <v>33.119999999999997</v>
      </c>
      <c r="F10" s="39">
        <v>260</v>
      </c>
      <c r="H10" s="85"/>
      <c r="I10" s="85"/>
      <c r="J10" s="85"/>
      <c r="K10" s="85"/>
      <c r="L10" s="85"/>
    </row>
    <row r="11" spans="1:12" ht="16.5" customHeight="1">
      <c r="A11" s="39" t="s">
        <v>52</v>
      </c>
      <c r="B11" s="39">
        <v>24</v>
      </c>
      <c r="C11" s="40">
        <f t="shared" si="0"/>
        <v>28.799999999999997</v>
      </c>
      <c r="D11" s="40">
        <f t="shared" si="1"/>
        <v>28.799999999999997</v>
      </c>
      <c r="E11" s="41">
        <f t="shared" si="2"/>
        <v>34.559999999999995</v>
      </c>
      <c r="F11" s="39">
        <v>280</v>
      </c>
      <c r="H11" s="85"/>
      <c r="I11" s="85"/>
      <c r="J11" s="85"/>
      <c r="K11" s="85"/>
      <c r="L11" s="85"/>
    </row>
    <row r="12" spans="1:12" ht="16.5" customHeight="1">
      <c r="A12" s="39" t="s">
        <v>53</v>
      </c>
      <c r="B12" s="39">
        <v>25</v>
      </c>
      <c r="C12" s="40">
        <f t="shared" si="0"/>
        <v>30</v>
      </c>
      <c r="D12" s="40">
        <f t="shared" si="1"/>
        <v>30</v>
      </c>
      <c r="E12" s="41">
        <f t="shared" si="2"/>
        <v>36</v>
      </c>
      <c r="F12" s="39">
        <v>300</v>
      </c>
      <c r="H12" s="85"/>
      <c r="I12" s="85"/>
      <c r="J12" s="85"/>
      <c r="K12" s="85"/>
      <c r="L12" s="85"/>
    </row>
    <row r="13" spans="1:12" ht="16.5" customHeight="1">
      <c r="A13" s="39" t="s">
        <v>54</v>
      </c>
      <c r="B13" s="39">
        <v>26</v>
      </c>
      <c r="C13" s="40">
        <f t="shared" si="0"/>
        <v>31.2</v>
      </c>
      <c r="D13" s="40">
        <f t="shared" si="1"/>
        <v>31.2</v>
      </c>
      <c r="E13" s="41">
        <f t="shared" si="2"/>
        <v>37.44</v>
      </c>
      <c r="F13" s="39">
        <v>320</v>
      </c>
      <c r="H13" s="85"/>
      <c r="I13" s="85"/>
      <c r="J13" s="85"/>
      <c r="K13" s="85"/>
      <c r="L13" s="85"/>
    </row>
    <row r="14" spans="1:12" ht="16.5" customHeight="1">
      <c r="A14" s="39" t="s">
        <v>55</v>
      </c>
      <c r="B14" s="39">
        <v>27</v>
      </c>
      <c r="C14" s="40">
        <f t="shared" si="0"/>
        <v>32.4</v>
      </c>
      <c r="D14" s="40">
        <f t="shared" si="1"/>
        <v>32.4</v>
      </c>
      <c r="E14" s="41">
        <f t="shared" si="2"/>
        <v>38.879999999999995</v>
      </c>
      <c r="F14" s="39">
        <v>340</v>
      </c>
    </row>
    <row r="15" spans="1:12" ht="16.5" customHeight="1">
      <c r="A15" s="39" t="s">
        <v>56</v>
      </c>
      <c r="B15" s="39">
        <v>28</v>
      </c>
      <c r="C15" s="40">
        <f t="shared" si="0"/>
        <v>33.6</v>
      </c>
      <c r="D15" s="40">
        <f t="shared" si="1"/>
        <v>33.6</v>
      </c>
      <c r="E15" s="41">
        <f t="shared" si="2"/>
        <v>40.32</v>
      </c>
      <c r="F15" s="39">
        <v>360</v>
      </c>
    </row>
    <row r="16" spans="1:12" ht="16.5" customHeight="1">
      <c r="A16" s="39" t="s">
        <v>57</v>
      </c>
      <c r="B16" s="39">
        <v>29</v>
      </c>
      <c r="C16" s="40">
        <f t="shared" si="0"/>
        <v>34.799999999999997</v>
      </c>
      <c r="D16" s="40">
        <f t="shared" si="1"/>
        <v>34.799999999999997</v>
      </c>
      <c r="E16" s="41">
        <f t="shared" si="2"/>
        <v>41.76</v>
      </c>
      <c r="F16" s="39">
        <v>380</v>
      </c>
    </row>
    <row r="17" spans="1:8" ht="16.5" customHeight="1">
      <c r="A17" s="39" t="s">
        <v>58</v>
      </c>
      <c r="B17" s="39">
        <v>30</v>
      </c>
      <c r="C17" s="40">
        <f t="shared" si="0"/>
        <v>36</v>
      </c>
      <c r="D17" s="40">
        <f t="shared" si="1"/>
        <v>36</v>
      </c>
      <c r="E17" s="41">
        <f t="shared" si="2"/>
        <v>43.199999999999996</v>
      </c>
      <c r="F17" s="39">
        <v>400</v>
      </c>
    </row>
    <row r="18" spans="1:8" ht="16.5" customHeight="1">
      <c r="A18" s="39" t="s">
        <v>59</v>
      </c>
      <c r="B18" s="39">
        <v>31</v>
      </c>
      <c r="C18" s="40">
        <f t="shared" si="0"/>
        <v>37.199999999999996</v>
      </c>
      <c r="D18" s="40">
        <f t="shared" si="1"/>
        <v>37.199999999999996</v>
      </c>
      <c r="E18" s="41">
        <f t="shared" si="2"/>
        <v>44.639999999999993</v>
      </c>
      <c r="F18" s="39">
        <v>420</v>
      </c>
      <c r="H18" s="42" t="s">
        <v>19</v>
      </c>
    </row>
    <row r="19" spans="1:8" ht="16.5" customHeight="1">
      <c r="A19" s="39" t="s">
        <v>60</v>
      </c>
      <c r="B19" s="39">
        <v>32</v>
      </c>
      <c r="C19" s="40">
        <f t="shared" si="0"/>
        <v>38.4</v>
      </c>
      <c r="D19" s="40">
        <f t="shared" si="1"/>
        <v>38.4</v>
      </c>
      <c r="E19" s="41">
        <f t="shared" si="2"/>
        <v>46.08</v>
      </c>
      <c r="F19" s="39">
        <v>440</v>
      </c>
      <c r="H19" s="42"/>
    </row>
    <row r="20" spans="1:8" ht="16.5" customHeight="1">
      <c r="A20" s="39" t="s">
        <v>61</v>
      </c>
      <c r="B20" s="39">
        <v>33</v>
      </c>
      <c r="C20" s="40">
        <f t="shared" si="0"/>
        <v>39.6</v>
      </c>
      <c r="D20" s="40">
        <f t="shared" si="1"/>
        <v>39.6</v>
      </c>
      <c r="E20" s="41">
        <f t="shared" si="2"/>
        <v>47.52</v>
      </c>
      <c r="F20" s="39">
        <v>460</v>
      </c>
      <c r="H20" s="42" t="s">
        <v>18</v>
      </c>
    </row>
    <row r="21" spans="1:8" ht="16.5" customHeight="1">
      <c r="A21" s="39" t="s">
        <v>62</v>
      </c>
      <c r="B21" s="39">
        <v>34</v>
      </c>
      <c r="C21" s="40">
        <f t="shared" si="0"/>
        <v>40.799999999999997</v>
      </c>
      <c r="D21" s="40">
        <f t="shared" si="1"/>
        <v>40.799999999999997</v>
      </c>
      <c r="E21" s="41">
        <f t="shared" si="2"/>
        <v>48.959999999999994</v>
      </c>
      <c r="F21" s="39">
        <v>480</v>
      </c>
      <c r="H21" s="67" t="s">
        <v>37</v>
      </c>
    </row>
    <row r="22" spans="1:8" ht="16.5" customHeight="1">
      <c r="A22" s="39" t="s">
        <v>63</v>
      </c>
      <c r="B22" s="39">
        <v>35</v>
      </c>
      <c r="C22" s="40">
        <f t="shared" si="0"/>
        <v>42</v>
      </c>
      <c r="D22" s="40">
        <f t="shared" si="1"/>
        <v>42</v>
      </c>
      <c r="E22" s="41">
        <f t="shared" si="2"/>
        <v>50.4</v>
      </c>
      <c r="F22" s="39">
        <v>500</v>
      </c>
      <c r="H22" s="42" t="s">
        <v>20</v>
      </c>
    </row>
    <row r="23" spans="1:8" ht="16.5" customHeight="1">
      <c r="A23" s="39" t="s">
        <v>64</v>
      </c>
      <c r="B23" s="39">
        <v>36</v>
      </c>
      <c r="C23" s="40">
        <f t="shared" si="0"/>
        <v>43.199999999999996</v>
      </c>
      <c r="D23" s="40">
        <f t="shared" si="1"/>
        <v>43.199999999999996</v>
      </c>
      <c r="E23" s="41">
        <f t="shared" si="2"/>
        <v>51.839999999999996</v>
      </c>
      <c r="F23" s="39">
        <v>520</v>
      </c>
    </row>
    <row r="24" spans="1:8" ht="16.5" customHeight="1">
      <c r="A24" s="39" t="s">
        <v>65</v>
      </c>
      <c r="B24" s="39">
        <v>37</v>
      </c>
      <c r="C24" s="40">
        <f t="shared" si="0"/>
        <v>44.4</v>
      </c>
      <c r="D24" s="40">
        <f t="shared" si="1"/>
        <v>44.4</v>
      </c>
      <c r="E24" s="41">
        <f t="shared" si="2"/>
        <v>53.279999999999994</v>
      </c>
      <c r="F24" s="39">
        <v>540</v>
      </c>
    </row>
    <row r="25" spans="1:8" ht="16.5" customHeight="1">
      <c r="A25" s="39" t="s">
        <v>66</v>
      </c>
      <c r="B25" s="39">
        <v>38</v>
      </c>
      <c r="C25" s="40">
        <f t="shared" si="0"/>
        <v>45.6</v>
      </c>
      <c r="D25" s="40">
        <f t="shared" si="1"/>
        <v>45.6</v>
      </c>
      <c r="E25" s="41">
        <f t="shared" si="2"/>
        <v>54.72</v>
      </c>
      <c r="F25" s="39">
        <v>560</v>
      </c>
    </row>
    <row r="26" spans="1:8" ht="16.5" customHeight="1">
      <c r="A26" s="39" t="s">
        <v>67</v>
      </c>
      <c r="B26" s="39">
        <v>39</v>
      </c>
      <c r="C26" s="40">
        <f t="shared" si="0"/>
        <v>46.8</v>
      </c>
      <c r="D26" s="40">
        <f t="shared" si="1"/>
        <v>46.8</v>
      </c>
      <c r="E26" s="41">
        <f t="shared" si="2"/>
        <v>56.16</v>
      </c>
      <c r="F26" s="39">
        <v>580</v>
      </c>
    </row>
    <row r="27" spans="1:8" ht="16.5" customHeight="1">
      <c r="A27" s="39" t="s">
        <v>68</v>
      </c>
      <c r="B27" s="39">
        <v>40</v>
      </c>
      <c r="C27" s="40">
        <f t="shared" si="0"/>
        <v>48</v>
      </c>
      <c r="D27" s="40">
        <f t="shared" si="1"/>
        <v>48</v>
      </c>
      <c r="E27" s="41">
        <f t="shared" si="2"/>
        <v>57.599999999999994</v>
      </c>
      <c r="F27" s="39">
        <v>600</v>
      </c>
    </row>
    <row r="28" spans="1:8" ht="16.5" customHeight="1">
      <c r="A28" s="39" t="s">
        <v>69</v>
      </c>
      <c r="B28" s="39">
        <v>41</v>
      </c>
      <c r="C28" s="40">
        <f t="shared" si="0"/>
        <v>49.199999999999996</v>
      </c>
      <c r="D28" s="40">
        <f t="shared" si="1"/>
        <v>49.199999999999996</v>
      </c>
      <c r="E28" s="41">
        <f t="shared" si="2"/>
        <v>59.039999999999992</v>
      </c>
      <c r="F28" s="39">
        <v>620</v>
      </c>
    </row>
    <row r="29" spans="1:8" ht="16.5" customHeight="1">
      <c r="A29" s="39" t="s">
        <v>70</v>
      </c>
      <c r="B29" s="39">
        <v>42</v>
      </c>
      <c r="C29" s="40">
        <f t="shared" si="0"/>
        <v>50.4</v>
      </c>
      <c r="D29" s="40">
        <f t="shared" si="1"/>
        <v>50.4</v>
      </c>
      <c r="E29" s="41">
        <f t="shared" si="2"/>
        <v>60.48</v>
      </c>
      <c r="F29" s="39">
        <v>640</v>
      </c>
    </row>
    <row r="30" spans="1:8" ht="16.5" customHeight="1">
      <c r="A30" s="39" t="s">
        <v>71</v>
      </c>
      <c r="B30" s="39">
        <v>43</v>
      </c>
      <c r="C30" s="40">
        <f t="shared" si="0"/>
        <v>51.6</v>
      </c>
      <c r="D30" s="40">
        <f t="shared" si="1"/>
        <v>51.6</v>
      </c>
      <c r="E30" s="41">
        <f t="shared" si="2"/>
        <v>61.92</v>
      </c>
      <c r="F30" s="39">
        <v>660</v>
      </c>
    </row>
    <row r="31" spans="1:8" ht="16.5" customHeight="1">
      <c r="A31" s="39" t="s">
        <v>72</v>
      </c>
      <c r="B31" s="39">
        <v>44</v>
      </c>
      <c r="C31" s="40">
        <f t="shared" si="0"/>
        <v>52.8</v>
      </c>
      <c r="D31" s="40">
        <f t="shared" si="1"/>
        <v>52.8</v>
      </c>
      <c r="E31" s="41">
        <f t="shared" si="2"/>
        <v>63.359999999999992</v>
      </c>
      <c r="F31" s="39">
        <v>680</v>
      </c>
    </row>
    <row r="32" spans="1:8" ht="16.5" customHeight="1">
      <c r="A32" s="39" t="s">
        <v>73</v>
      </c>
      <c r="B32" s="39">
        <v>45</v>
      </c>
      <c r="C32" s="40">
        <f t="shared" si="0"/>
        <v>54</v>
      </c>
      <c r="D32" s="40">
        <f t="shared" si="1"/>
        <v>54</v>
      </c>
      <c r="E32" s="41">
        <f t="shared" si="2"/>
        <v>64.8</v>
      </c>
      <c r="F32" s="39">
        <v>700</v>
      </c>
    </row>
    <row r="33" spans="1:6" ht="16.5" customHeight="1">
      <c r="A33" s="39" t="s">
        <v>74</v>
      </c>
      <c r="B33" s="39">
        <v>46</v>
      </c>
      <c r="C33" s="40">
        <f t="shared" si="0"/>
        <v>55.199999999999996</v>
      </c>
      <c r="D33" s="40">
        <f t="shared" si="1"/>
        <v>55.199999999999996</v>
      </c>
      <c r="E33" s="41">
        <f t="shared" si="2"/>
        <v>66.239999999999995</v>
      </c>
      <c r="F33" s="39">
        <v>720</v>
      </c>
    </row>
    <row r="34" spans="1:6" ht="16.5" customHeight="1">
      <c r="A34" s="39" t="s">
        <v>75</v>
      </c>
      <c r="B34" s="39">
        <v>47</v>
      </c>
      <c r="C34" s="40">
        <f t="shared" si="0"/>
        <v>56.4</v>
      </c>
      <c r="D34" s="40">
        <f t="shared" si="1"/>
        <v>56.4</v>
      </c>
      <c r="E34" s="41">
        <f t="shared" si="2"/>
        <v>67.679999999999993</v>
      </c>
      <c r="F34" s="39">
        <v>740</v>
      </c>
    </row>
    <row r="35" spans="1:6" ht="16.5" customHeight="1">
      <c r="A35" s="39" t="s">
        <v>76</v>
      </c>
      <c r="B35" s="39">
        <v>48</v>
      </c>
      <c r="C35" s="40">
        <f t="shared" si="0"/>
        <v>57.599999999999994</v>
      </c>
      <c r="D35" s="40">
        <f t="shared" si="1"/>
        <v>57.599999999999994</v>
      </c>
      <c r="E35" s="41">
        <f t="shared" si="2"/>
        <v>69.11999999999999</v>
      </c>
      <c r="F35" s="39">
        <v>760</v>
      </c>
    </row>
    <row r="36" spans="1:6" ht="16.5" customHeight="1">
      <c r="A36" s="39" t="s">
        <v>77</v>
      </c>
      <c r="B36" s="39">
        <v>49</v>
      </c>
      <c r="C36" s="40">
        <f t="shared" si="0"/>
        <v>58.8</v>
      </c>
      <c r="D36" s="40">
        <f t="shared" si="1"/>
        <v>58.8</v>
      </c>
      <c r="E36" s="41">
        <f t="shared" si="2"/>
        <v>70.559999999999988</v>
      </c>
      <c r="F36" s="39">
        <v>780</v>
      </c>
    </row>
    <row r="37" spans="1:6" ht="16.5" customHeight="1">
      <c r="A37" s="39" t="s">
        <v>78</v>
      </c>
      <c r="B37" s="39">
        <v>50</v>
      </c>
      <c r="C37" s="40">
        <f t="shared" si="0"/>
        <v>60</v>
      </c>
      <c r="D37" s="40">
        <f t="shared" si="1"/>
        <v>60</v>
      </c>
      <c r="E37" s="41">
        <f t="shared" si="2"/>
        <v>72</v>
      </c>
      <c r="F37" s="39">
        <v>800</v>
      </c>
    </row>
    <row r="38" spans="1:6" ht="16.5" customHeight="1">
      <c r="A38" s="39" t="s">
        <v>79</v>
      </c>
      <c r="B38" s="39">
        <v>51</v>
      </c>
      <c r="C38" s="40">
        <f t="shared" si="0"/>
        <v>61.199999999999996</v>
      </c>
      <c r="D38" s="40">
        <f t="shared" si="1"/>
        <v>61.199999999999996</v>
      </c>
      <c r="E38" s="41">
        <f t="shared" si="2"/>
        <v>73.44</v>
      </c>
      <c r="F38" s="39">
        <v>820</v>
      </c>
    </row>
    <row r="39" spans="1:6" ht="16.5" customHeight="1">
      <c r="A39" s="39" t="s">
        <v>80</v>
      </c>
      <c r="B39" s="39">
        <v>52</v>
      </c>
      <c r="C39" s="40">
        <f t="shared" si="0"/>
        <v>62.4</v>
      </c>
      <c r="D39" s="40">
        <f t="shared" si="1"/>
        <v>62.4</v>
      </c>
      <c r="E39" s="41">
        <f t="shared" si="2"/>
        <v>74.88</v>
      </c>
      <c r="F39" s="39">
        <v>840</v>
      </c>
    </row>
    <row r="40" spans="1:6" ht="16.5" customHeight="1">
      <c r="A40" s="39" t="s">
        <v>81</v>
      </c>
      <c r="B40" s="39">
        <v>53</v>
      </c>
      <c r="C40" s="40">
        <f t="shared" si="0"/>
        <v>63.599999999999994</v>
      </c>
      <c r="D40" s="40">
        <f t="shared" si="1"/>
        <v>63.599999999999994</v>
      </c>
      <c r="E40" s="41">
        <f t="shared" si="2"/>
        <v>76.319999999999993</v>
      </c>
      <c r="F40" s="39">
        <v>860</v>
      </c>
    </row>
    <row r="41" spans="1:6" ht="16.5" customHeight="1">
      <c r="A41" s="39" t="s">
        <v>82</v>
      </c>
      <c r="B41" s="39">
        <v>54</v>
      </c>
      <c r="C41" s="40">
        <f t="shared" si="0"/>
        <v>64.8</v>
      </c>
      <c r="D41" s="40">
        <f t="shared" si="1"/>
        <v>64.8</v>
      </c>
      <c r="E41" s="41">
        <f t="shared" si="2"/>
        <v>77.759999999999991</v>
      </c>
      <c r="F41" s="39">
        <v>880</v>
      </c>
    </row>
    <row r="42" spans="1:6" ht="16.5" customHeight="1">
      <c r="A42" s="39" t="s">
        <v>83</v>
      </c>
      <c r="B42" s="39">
        <v>55</v>
      </c>
      <c r="C42" s="40">
        <f t="shared" si="0"/>
        <v>66</v>
      </c>
      <c r="D42" s="40">
        <f t="shared" si="1"/>
        <v>66</v>
      </c>
      <c r="E42" s="41">
        <f t="shared" si="2"/>
        <v>79.2</v>
      </c>
      <c r="F42" s="39">
        <v>900</v>
      </c>
    </row>
    <row r="43" spans="1:6" ht="16.5" customHeight="1">
      <c r="A43" s="39" t="s">
        <v>84</v>
      </c>
      <c r="B43" s="39">
        <v>56</v>
      </c>
      <c r="C43" s="40">
        <f t="shared" si="0"/>
        <v>67.2</v>
      </c>
      <c r="D43" s="40">
        <f t="shared" si="1"/>
        <v>67.2</v>
      </c>
      <c r="E43" s="41">
        <f t="shared" si="2"/>
        <v>80.64</v>
      </c>
      <c r="F43" s="39">
        <v>920</v>
      </c>
    </row>
    <row r="44" spans="1:6" ht="16.5" customHeight="1">
      <c r="A44" s="39" t="s">
        <v>85</v>
      </c>
      <c r="B44" s="39">
        <v>57</v>
      </c>
      <c r="C44" s="40">
        <f t="shared" si="0"/>
        <v>68.399999999999991</v>
      </c>
      <c r="D44" s="40">
        <f t="shared" si="1"/>
        <v>68.399999999999991</v>
      </c>
      <c r="E44" s="41">
        <f t="shared" si="2"/>
        <v>82.079999999999984</v>
      </c>
      <c r="F44" s="39">
        <v>940</v>
      </c>
    </row>
    <row r="45" spans="1:6" ht="16.5" customHeight="1">
      <c r="A45" s="39" t="s">
        <v>86</v>
      </c>
      <c r="B45" s="39">
        <v>58</v>
      </c>
      <c r="C45" s="40">
        <f t="shared" si="0"/>
        <v>69.599999999999994</v>
      </c>
      <c r="D45" s="40">
        <f t="shared" si="1"/>
        <v>69.599999999999994</v>
      </c>
      <c r="E45" s="41">
        <f t="shared" si="2"/>
        <v>83.52</v>
      </c>
      <c r="F45" s="39">
        <v>960</v>
      </c>
    </row>
    <row r="46" spans="1:6" ht="16.5" customHeight="1">
      <c r="A46" s="39" t="s">
        <v>87</v>
      </c>
      <c r="B46" s="39">
        <v>59</v>
      </c>
      <c r="C46" s="40">
        <f t="shared" si="0"/>
        <v>70.8</v>
      </c>
      <c r="D46" s="40">
        <f t="shared" si="1"/>
        <v>70.8</v>
      </c>
      <c r="E46" s="41">
        <f t="shared" si="2"/>
        <v>84.96</v>
      </c>
      <c r="F46" s="39">
        <v>980</v>
      </c>
    </row>
    <row r="47" spans="1:6" ht="16.5" customHeight="1">
      <c r="A47" s="39" t="s">
        <v>88</v>
      </c>
      <c r="B47" s="39">
        <v>60</v>
      </c>
      <c r="C47" s="40">
        <f t="shared" si="0"/>
        <v>72</v>
      </c>
      <c r="D47" s="40">
        <f t="shared" si="1"/>
        <v>72</v>
      </c>
      <c r="E47" s="41">
        <f t="shared" si="2"/>
        <v>86.399999999999991</v>
      </c>
      <c r="F47" s="39">
        <v>1000</v>
      </c>
    </row>
    <row r="48" spans="1:6" ht="16.5" customHeight="1">
      <c r="A48" s="39" t="s">
        <v>89</v>
      </c>
      <c r="B48" s="39">
        <v>61</v>
      </c>
      <c r="C48" s="40">
        <f t="shared" si="0"/>
        <v>73.2</v>
      </c>
      <c r="D48" s="40">
        <f t="shared" si="1"/>
        <v>73.2</v>
      </c>
      <c r="E48" s="41">
        <f t="shared" si="2"/>
        <v>87.84</v>
      </c>
      <c r="F48" s="39">
        <v>1020</v>
      </c>
    </row>
    <row r="49" spans="1:6" ht="16.5" customHeight="1">
      <c r="A49" s="39" t="s">
        <v>90</v>
      </c>
      <c r="B49" s="39">
        <v>62</v>
      </c>
      <c r="C49" s="40">
        <f t="shared" si="0"/>
        <v>74.399999999999991</v>
      </c>
      <c r="D49" s="40">
        <f t="shared" si="1"/>
        <v>74.399999999999991</v>
      </c>
      <c r="E49" s="41">
        <f t="shared" si="2"/>
        <v>89.279999999999987</v>
      </c>
      <c r="F49" s="39">
        <v>1040</v>
      </c>
    </row>
    <row r="50" spans="1:6" ht="16.5" customHeight="1">
      <c r="A50" s="39" t="s">
        <v>91</v>
      </c>
      <c r="B50" s="39">
        <v>63</v>
      </c>
      <c r="C50" s="40">
        <f t="shared" si="0"/>
        <v>75.599999999999994</v>
      </c>
      <c r="D50" s="40">
        <f t="shared" si="1"/>
        <v>75.599999999999994</v>
      </c>
      <c r="E50" s="41">
        <f t="shared" si="2"/>
        <v>90.719999999999985</v>
      </c>
      <c r="F50" s="39">
        <v>1060</v>
      </c>
    </row>
    <row r="51" spans="1:6" ht="16.5" customHeight="1">
      <c r="A51" s="39" t="s">
        <v>92</v>
      </c>
      <c r="B51" s="39">
        <v>64</v>
      </c>
      <c r="C51" s="40">
        <f t="shared" si="0"/>
        <v>76.8</v>
      </c>
      <c r="D51" s="40">
        <f t="shared" si="1"/>
        <v>76.8</v>
      </c>
      <c r="E51" s="41">
        <f t="shared" si="2"/>
        <v>92.16</v>
      </c>
      <c r="F51" s="39">
        <v>1080</v>
      </c>
    </row>
    <row r="52" spans="1:6" ht="16.5" customHeight="1"/>
    <row r="53" spans="1:6" ht="16.5" customHeight="1"/>
    <row r="54" spans="1:6" ht="16.5" customHeight="1"/>
    <row r="55" spans="1:6" ht="16.5" customHeight="1"/>
    <row r="56" spans="1:6" ht="16.5" customHeight="1"/>
    <row r="57" spans="1:6" ht="16.5" customHeight="1"/>
    <row r="58" spans="1:6" ht="16.5" customHeight="1"/>
    <row r="59" spans="1:6" ht="16.5" customHeight="1"/>
    <row r="60" spans="1:6" ht="16.5" customHeight="1"/>
    <row r="61" spans="1:6" ht="16.5" customHeight="1"/>
    <row r="62" spans="1:6" ht="16.5" customHeight="1"/>
    <row r="63" spans="1:6" ht="16.5" customHeight="1"/>
    <row r="64" spans="1:6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</sheetData>
  <mergeCells count="2">
    <mergeCell ref="H7:L13"/>
    <mergeCell ref="H2:K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5:E999"/>
  <sheetViews>
    <sheetView topLeftCell="A115" zoomScaleNormal="100" workbookViewId="0">
      <selection activeCell="D90" sqref="D90"/>
    </sheetView>
  </sheetViews>
  <sheetFormatPr baseColWidth="10" defaultRowHeight="15"/>
  <cols>
    <col min="1" max="1" width="13.7109375" style="44" customWidth="1"/>
    <col min="2" max="2" width="14.42578125" style="44" customWidth="1"/>
    <col min="3" max="3" width="16.5703125" style="44" bestFit="1" customWidth="1"/>
    <col min="4" max="4" width="19.85546875" style="44" bestFit="1" customWidth="1"/>
    <col min="5" max="5" width="17.28515625" style="44" customWidth="1"/>
    <col min="6" max="16384" width="11.42578125" style="44"/>
  </cols>
  <sheetData>
    <row r="5" spans="1:5" ht="18.75">
      <c r="D5" s="45" t="s">
        <v>30</v>
      </c>
      <c r="E5" s="46"/>
    </row>
    <row r="6" spans="1:5" ht="16.5" customHeight="1"/>
    <row r="7" spans="1:5" ht="16.5" customHeight="1"/>
    <row r="8" spans="1:5" ht="16.5" customHeight="1">
      <c r="D8" s="26" t="s">
        <v>31</v>
      </c>
    </row>
    <row r="9" spans="1:5" ht="16.5" customHeight="1">
      <c r="D9" s="47" t="s">
        <v>28</v>
      </c>
      <c r="E9" s="26"/>
    </row>
    <row r="10" spans="1:5" ht="16.5" customHeight="1">
      <c r="D10" s="26" t="s">
        <v>9</v>
      </c>
    </row>
    <row r="11" spans="1:5" ht="16.5" customHeight="1"/>
    <row r="12" spans="1:5" ht="16.5" customHeight="1"/>
    <row r="13" spans="1:5" ht="18.75">
      <c r="C13" s="48"/>
      <c r="D13" s="26" t="s">
        <v>29</v>
      </c>
    </row>
    <row r="14" spans="1:5" ht="16.5" customHeight="1">
      <c r="A14" s="49"/>
    </row>
    <row r="15" spans="1:5" ht="21.75" customHeight="1">
      <c r="A15" s="27" t="s">
        <v>4</v>
      </c>
      <c r="B15" s="86" t="s">
        <v>1</v>
      </c>
      <c r="C15" s="87"/>
      <c r="D15" s="27" t="s">
        <v>7</v>
      </c>
      <c r="E15" s="27" t="s">
        <v>8</v>
      </c>
    </row>
    <row r="16" spans="1:5" ht="16.5" customHeight="1">
      <c r="A16" s="50">
        <v>191</v>
      </c>
      <c r="B16" s="51" t="str">
        <f>+CONTRÔLE!G3</f>
        <v>ARTICLE 1</v>
      </c>
      <c r="C16" s="52"/>
      <c r="D16" s="53">
        <f>+CONTRÔLE!H3</f>
        <v>18</v>
      </c>
      <c r="E16" s="53">
        <f>A16*D16</f>
        <v>3438</v>
      </c>
    </row>
    <row r="17" spans="1:5" ht="16.5" customHeight="1">
      <c r="A17" s="50"/>
      <c r="B17" s="51"/>
      <c r="C17" s="52"/>
      <c r="D17" s="53"/>
      <c r="E17" s="53"/>
    </row>
    <row r="18" spans="1:5" ht="16.5" customHeight="1">
      <c r="A18" s="50"/>
      <c r="B18" s="51"/>
      <c r="C18" s="52"/>
      <c r="D18" s="53"/>
      <c r="E18" s="53"/>
    </row>
    <row r="19" spans="1:5" ht="16.5" customHeight="1">
      <c r="A19" s="50"/>
      <c r="B19" s="51"/>
      <c r="C19" s="52"/>
      <c r="D19" s="53"/>
      <c r="E19" s="53"/>
    </row>
    <row r="20" spans="1:5" ht="16.5" customHeight="1">
      <c r="A20" s="50"/>
      <c r="B20" s="51"/>
      <c r="C20" s="52"/>
      <c r="D20" s="53"/>
      <c r="E20" s="53"/>
    </row>
    <row r="21" spans="1:5" ht="16.5" customHeight="1">
      <c r="A21" s="50"/>
      <c r="B21" s="51"/>
      <c r="C21" s="52"/>
      <c r="D21" s="53"/>
      <c r="E21" s="53"/>
    </row>
    <row r="22" spans="1:5" ht="16.5" customHeight="1">
      <c r="A22" s="50"/>
      <c r="B22" s="51"/>
      <c r="C22" s="52"/>
      <c r="D22" s="53"/>
      <c r="E22" s="53"/>
    </row>
    <row r="23" spans="1:5" ht="16.5" customHeight="1">
      <c r="A23" s="50"/>
      <c r="B23" s="51"/>
      <c r="C23" s="52"/>
      <c r="D23" s="53"/>
      <c r="E23" s="53"/>
    </row>
    <row r="24" spans="1:5" ht="16.5" customHeight="1">
      <c r="A24" s="4"/>
      <c r="B24" s="5" t="s">
        <v>15</v>
      </c>
      <c r="C24" s="6"/>
      <c r="D24" s="7"/>
      <c r="E24" s="54">
        <f>SUM(E16:E23)</f>
        <v>3438</v>
      </c>
    </row>
    <row r="25" spans="1:5">
      <c r="A25" s="55"/>
      <c r="B25" s="56"/>
      <c r="C25" s="56"/>
      <c r="D25" s="56"/>
      <c r="E25" s="57"/>
    </row>
    <row r="26" spans="1:5" ht="23.25" customHeight="1">
      <c r="A26" s="58"/>
      <c r="B26" s="28" t="s">
        <v>10</v>
      </c>
      <c r="C26" s="28" t="s">
        <v>11</v>
      </c>
      <c r="D26" s="28" t="s">
        <v>14</v>
      </c>
      <c r="E26" s="58"/>
    </row>
    <row r="27" spans="1:5" ht="23.25" customHeight="1">
      <c r="A27" s="58"/>
      <c r="B27" s="59">
        <f>+E24</f>
        <v>3438</v>
      </c>
      <c r="C27" s="59">
        <f>B27*0.2</f>
        <v>687.6</v>
      </c>
      <c r="D27" s="59">
        <f>B27+C27</f>
        <v>4125.6000000000004</v>
      </c>
      <c r="E27" s="58"/>
    </row>
    <row r="28" spans="1:5">
      <c r="A28" s="58"/>
      <c r="B28" s="60"/>
      <c r="C28" s="60"/>
      <c r="D28" s="60"/>
      <c r="E28" s="58"/>
    </row>
    <row r="29" spans="1:5" ht="15.75" thickBot="1">
      <c r="A29" s="61"/>
      <c r="B29" s="61"/>
      <c r="C29" s="61"/>
      <c r="D29" s="61"/>
      <c r="E29" s="61"/>
    </row>
    <row r="30" spans="1:5" ht="15.75">
      <c r="A30" s="62" t="s">
        <v>42</v>
      </c>
      <c r="C30" s="48"/>
      <c r="D30" s="48"/>
      <c r="E30" s="48"/>
    </row>
    <row r="31" spans="1:5" ht="15.75">
      <c r="A31" s="63" t="str">
        <f>UPPER(Conversion!C2)</f>
        <v>QUATRE MILLE CENT VINGT CINQ DH ET SOIXANTE CENTIMES</v>
      </c>
      <c r="B31" s="48"/>
      <c r="D31" s="48"/>
      <c r="E31" s="48"/>
    </row>
    <row r="32" spans="1:5" ht="15.75">
      <c r="A32" s="64"/>
      <c r="B32" s="48"/>
      <c r="C32" s="48"/>
      <c r="D32" s="48"/>
      <c r="E32" s="48"/>
    </row>
    <row r="33" spans="1:5" ht="15.75">
      <c r="A33" s="62" t="s">
        <v>41</v>
      </c>
      <c r="B33" s="48"/>
      <c r="D33" s="48"/>
      <c r="E33" s="48"/>
    </row>
    <row r="35" spans="1:5">
      <c r="A35" s="38"/>
    </row>
    <row r="36" spans="1:5">
      <c r="A36" s="38"/>
    </row>
    <row r="37" spans="1:5" ht="15.75">
      <c r="A37" s="38"/>
      <c r="D37" s="46" t="s">
        <v>32</v>
      </c>
      <c r="E37" s="58"/>
    </row>
    <row r="42" spans="1:5" ht="18.75">
      <c r="D42" s="45" t="s">
        <v>30</v>
      </c>
      <c r="E42" s="46"/>
    </row>
    <row r="43" spans="1:5" ht="16.5" customHeight="1"/>
    <row r="44" spans="1:5" ht="16.5" customHeight="1"/>
    <row r="45" spans="1:5" ht="16.5" customHeight="1">
      <c r="D45" s="26" t="s">
        <v>31</v>
      </c>
    </row>
    <row r="46" spans="1:5" ht="16.5" customHeight="1">
      <c r="D46" s="47" t="s">
        <v>28</v>
      </c>
      <c r="E46" s="26"/>
    </row>
    <row r="47" spans="1:5" ht="16.5" customHeight="1">
      <c r="D47" s="26" t="s">
        <v>9</v>
      </c>
    </row>
    <row r="48" spans="1:5" ht="16.5" customHeight="1"/>
    <row r="49" spans="1:5" ht="16.5" customHeight="1"/>
    <row r="50" spans="1:5" ht="18.75">
      <c r="C50" s="48"/>
      <c r="D50" s="26" t="s">
        <v>29</v>
      </c>
    </row>
    <row r="51" spans="1:5" ht="16.5" customHeight="1">
      <c r="A51" s="49"/>
    </row>
    <row r="52" spans="1:5" ht="21.75" customHeight="1">
      <c r="A52" s="27" t="s">
        <v>4</v>
      </c>
      <c r="B52" s="86" t="s">
        <v>1</v>
      </c>
      <c r="C52" s="87"/>
      <c r="D52" s="27" t="s">
        <v>7</v>
      </c>
      <c r="E52" s="27" t="s">
        <v>8</v>
      </c>
    </row>
    <row r="53" spans="1:5" ht="16.5" customHeight="1">
      <c r="A53" s="50">
        <v>197</v>
      </c>
      <c r="B53" s="51" t="str">
        <f>+CONTRÔLE!G3</f>
        <v>ARTICLE 1</v>
      </c>
      <c r="C53" s="52"/>
      <c r="D53" s="53">
        <f>+CONTRÔLE!H3</f>
        <v>18</v>
      </c>
      <c r="E53" s="53">
        <f>A53*D53</f>
        <v>3546</v>
      </c>
    </row>
    <row r="54" spans="1:5" ht="16.5" customHeight="1">
      <c r="A54" s="50"/>
      <c r="B54" s="51"/>
      <c r="C54" s="52"/>
      <c r="D54" s="53"/>
      <c r="E54" s="53"/>
    </row>
    <row r="55" spans="1:5" ht="16.5" customHeight="1">
      <c r="A55" s="50"/>
      <c r="B55" s="51"/>
      <c r="C55" s="52"/>
      <c r="D55" s="53"/>
      <c r="E55" s="53"/>
    </row>
    <row r="56" spans="1:5" ht="16.5" customHeight="1">
      <c r="A56" s="50"/>
      <c r="B56" s="51"/>
      <c r="C56" s="52"/>
      <c r="D56" s="53"/>
      <c r="E56" s="53"/>
    </row>
    <row r="57" spans="1:5" ht="16.5" customHeight="1">
      <c r="A57" s="50"/>
      <c r="B57" s="51"/>
      <c r="C57" s="52"/>
      <c r="D57" s="53"/>
      <c r="E57" s="53"/>
    </row>
    <row r="58" spans="1:5" ht="16.5" customHeight="1">
      <c r="A58" s="50"/>
      <c r="B58" s="51"/>
      <c r="C58" s="52"/>
      <c r="D58" s="53"/>
      <c r="E58" s="53"/>
    </row>
    <row r="59" spans="1:5" ht="16.5" customHeight="1">
      <c r="A59" s="50"/>
      <c r="B59" s="51"/>
      <c r="C59" s="52"/>
      <c r="D59" s="53"/>
      <c r="E59" s="53"/>
    </row>
    <row r="60" spans="1:5" ht="16.5" customHeight="1">
      <c r="A60" s="50"/>
      <c r="B60" s="51"/>
      <c r="C60" s="52"/>
      <c r="D60" s="53"/>
      <c r="E60" s="53"/>
    </row>
    <row r="61" spans="1:5" ht="16.5" customHeight="1">
      <c r="A61" s="4"/>
      <c r="B61" s="5" t="s">
        <v>15</v>
      </c>
      <c r="C61" s="6"/>
      <c r="D61" s="7"/>
      <c r="E61" s="54">
        <f>SUM(E53:E60)</f>
        <v>3546</v>
      </c>
    </row>
    <row r="62" spans="1:5">
      <c r="A62" s="55"/>
      <c r="B62" s="56"/>
      <c r="C62" s="56"/>
      <c r="D62" s="56"/>
      <c r="E62" s="57"/>
    </row>
    <row r="63" spans="1:5" ht="23.25" customHeight="1">
      <c r="A63" s="58"/>
      <c r="B63" s="28" t="s">
        <v>10</v>
      </c>
      <c r="C63" s="28" t="s">
        <v>11</v>
      </c>
      <c r="D63" s="28" t="s">
        <v>14</v>
      </c>
      <c r="E63" s="58"/>
    </row>
    <row r="64" spans="1:5" ht="23.25" customHeight="1">
      <c r="A64" s="58"/>
      <c r="B64" s="59">
        <f>+E61</f>
        <v>3546</v>
      </c>
      <c r="C64" s="59">
        <f>B64*0.2</f>
        <v>709.2</v>
      </c>
      <c r="D64" s="59">
        <f>B64+C64</f>
        <v>4255.2</v>
      </c>
      <c r="E64" s="58"/>
    </row>
    <row r="65" spans="1:5">
      <c r="A65" s="58"/>
      <c r="B65" s="60"/>
      <c r="C65" s="60"/>
      <c r="D65" s="60"/>
      <c r="E65" s="58"/>
    </row>
    <row r="66" spans="1:5" ht="15.75" thickBot="1">
      <c r="A66" s="61"/>
      <c r="B66" s="61"/>
      <c r="C66" s="61"/>
      <c r="D66" s="61"/>
      <c r="E66" s="61"/>
    </row>
    <row r="67" spans="1:5" ht="15.75">
      <c r="A67" s="62" t="s">
        <v>42</v>
      </c>
      <c r="C67" s="48"/>
      <c r="D67" s="48"/>
      <c r="E67" s="48"/>
    </row>
    <row r="68" spans="1:5" ht="15.75">
      <c r="A68" s="63" t="str">
        <f>UPPER(Conversion!C3)</f>
        <v>QUATRE MILLE DEUX CENT CINQUANTE CINQ DH ET VINGT CENTIMES</v>
      </c>
      <c r="B68" s="48"/>
      <c r="D68" s="48"/>
      <c r="E68" s="48"/>
    </row>
    <row r="69" spans="1:5" ht="15.75">
      <c r="A69" s="64"/>
      <c r="B69" s="48"/>
      <c r="C69" s="48"/>
      <c r="D69" s="48"/>
      <c r="E69" s="48"/>
    </row>
    <row r="70" spans="1:5" ht="15.75">
      <c r="A70" s="62" t="s">
        <v>41</v>
      </c>
      <c r="B70" s="48"/>
      <c r="D70" s="48"/>
      <c r="E70" s="48"/>
    </row>
    <row r="72" spans="1:5">
      <c r="A72" s="38"/>
    </row>
    <row r="73" spans="1:5">
      <c r="A73" s="38"/>
    </row>
    <row r="74" spans="1:5" ht="15.75">
      <c r="A74" s="38"/>
      <c r="D74" s="46" t="s">
        <v>32</v>
      </c>
      <c r="E74" s="58"/>
    </row>
    <row r="79" spans="1:5" ht="18.75">
      <c r="D79" s="45" t="s">
        <v>30</v>
      </c>
      <c r="E79" s="46"/>
    </row>
    <row r="80" spans="1:5" ht="16.5" customHeight="1"/>
    <row r="81" spans="1:5" ht="16.5" customHeight="1"/>
    <row r="82" spans="1:5" ht="16.5" customHeight="1">
      <c r="D82" s="26" t="s">
        <v>31</v>
      </c>
    </row>
    <row r="83" spans="1:5" ht="16.5" customHeight="1">
      <c r="D83" s="47" t="s">
        <v>28</v>
      </c>
      <c r="E83" s="26"/>
    </row>
    <row r="84" spans="1:5" ht="16.5" customHeight="1">
      <c r="D84" s="26" t="s">
        <v>9</v>
      </c>
    </row>
    <row r="85" spans="1:5" ht="16.5" customHeight="1"/>
    <row r="86" spans="1:5" ht="16.5" customHeight="1"/>
    <row r="87" spans="1:5" ht="18.75">
      <c r="C87" s="48"/>
      <c r="D87" s="26" t="s">
        <v>29</v>
      </c>
    </row>
    <row r="88" spans="1:5" ht="16.5" customHeight="1">
      <c r="A88" s="49"/>
    </row>
    <row r="89" spans="1:5" ht="21.75" customHeight="1">
      <c r="A89" s="27" t="s">
        <v>4</v>
      </c>
      <c r="B89" s="86" t="s">
        <v>1</v>
      </c>
      <c r="C89" s="87"/>
      <c r="D89" s="27" t="s">
        <v>7</v>
      </c>
      <c r="E89" s="27" t="s">
        <v>8</v>
      </c>
    </row>
    <row r="90" spans="1:5" ht="16.5" customHeight="1">
      <c r="A90" s="50">
        <v>183</v>
      </c>
      <c r="B90" s="51" t="str">
        <f>+CONTRÔLE!G3</f>
        <v>ARTICLE 1</v>
      </c>
      <c r="C90" s="52"/>
      <c r="D90" s="53">
        <f>+CONTRÔLE!H3</f>
        <v>18</v>
      </c>
      <c r="E90" s="53">
        <f>A90*D90</f>
        <v>3294</v>
      </c>
    </row>
    <row r="91" spans="1:5" ht="16.5" customHeight="1">
      <c r="A91" s="50"/>
      <c r="B91" s="51"/>
      <c r="C91" s="52"/>
      <c r="D91" s="53"/>
      <c r="E91" s="53"/>
    </row>
    <row r="92" spans="1:5" ht="16.5" customHeight="1">
      <c r="A92" s="50"/>
      <c r="B92" s="51"/>
      <c r="C92" s="52"/>
      <c r="D92" s="53"/>
      <c r="E92" s="53"/>
    </row>
    <row r="93" spans="1:5" ht="16.5" customHeight="1">
      <c r="A93" s="50"/>
      <c r="B93" s="51"/>
      <c r="C93" s="52"/>
      <c r="D93" s="53"/>
      <c r="E93" s="53"/>
    </row>
    <row r="94" spans="1:5" ht="16.5" customHeight="1">
      <c r="A94" s="50"/>
      <c r="B94" s="51"/>
      <c r="C94" s="52"/>
      <c r="D94" s="53"/>
      <c r="E94" s="53"/>
    </row>
    <row r="95" spans="1:5" ht="16.5" customHeight="1">
      <c r="A95" s="50"/>
      <c r="B95" s="51"/>
      <c r="C95" s="52"/>
      <c r="D95" s="53"/>
      <c r="E95" s="53"/>
    </row>
    <row r="96" spans="1:5" ht="16.5" customHeight="1">
      <c r="A96" s="50"/>
      <c r="B96" s="51"/>
      <c r="C96" s="52"/>
      <c r="D96" s="53"/>
      <c r="E96" s="53"/>
    </row>
    <row r="97" spans="1:5" ht="16.5" customHeight="1">
      <c r="A97" s="50"/>
      <c r="B97" s="51"/>
      <c r="C97" s="52"/>
      <c r="D97" s="53"/>
      <c r="E97" s="53"/>
    </row>
    <row r="98" spans="1:5" ht="16.5" customHeight="1">
      <c r="A98" s="4"/>
      <c r="B98" s="5" t="s">
        <v>15</v>
      </c>
      <c r="C98" s="6"/>
      <c r="D98" s="7"/>
      <c r="E98" s="54">
        <f>SUM(E90:E97)</f>
        <v>3294</v>
      </c>
    </row>
    <row r="99" spans="1:5">
      <c r="A99" s="55"/>
      <c r="B99" s="56"/>
      <c r="C99" s="56"/>
      <c r="D99" s="56"/>
      <c r="E99" s="57"/>
    </row>
    <row r="100" spans="1:5" ht="23.25" customHeight="1">
      <c r="A100" s="58"/>
      <c r="B100" s="28" t="s">
        <v>10</v>
      </c>
      <c r="C100" s="28" t="s">
        <v>11</v>
      </c>
      <c r="D100" s="28" t="s">
        <v>14</v>
      </c>
      <c r="E100" s="58"/>
    </row>
    <row r="101" spans="1:5" ht="23.25" customHeight="1">
      <c r="A101" s="58"/>
      <c r="B101" s="59">
        <f>+E98</f>
        <v>3294</v>
      </c>
      <c r="C101" s="59">
        <f>B101*0.2</f>
        <v>658.80000000000007</v>
      </c>
      <c r="D101" s="59">
        <f>B101+C101</f>
        <v>3952.8</v>
      </c>
      <c r="E101" s="58"/>
    </row>
    <row r="102" spans="1:5">
      <c r="A102" s="58"/>
      <c r="B102" s="60"/>
      <c r="C102" s="60"/>
      <c r="D102" s="60"/>
      <c r="E102" s="58"/>
    </row>
    <row r="103" spans="1:5" ht="15.75" thickBot="1">
      <c r="A103" s="61"/>
      <c r="B103" s="61"/>
      <c r="C103" s="61"/>
      <c r="D103" s="61"/>
      <c r="E103" s="61"/>
    </row>
    <row r="104" spans="1:5" ht="15.75">
      <c r="A104" s="62" t="s">
        <v>42</v>
      </c>
      <c r="C104" s="48"/>
      <c r="D104" s="48"/>
      <c r="E104" s="48"/>
    </row>
    <row r="105" spans="1:5" ht="15.75">
      <c r="A105" s="63" t="str">
        <f>UPPER(Conversion!C4)</f>
        <v>TROIS MILLE NEUF CENT CINQUANTE DEUX DH ET QUATRE-VINGTS CENTIMES</v>
      </c>
      <c r="B105" s="48"/>
      <c r="D105" s="48"/>
      <c r="E105" s="48"/>
    </row>
    <row r="106" spans="1:5" ht="15.75">
      <c r="A106" s="64"/>
      <c r="B106" s="48"/>
      <c r="C106" s="48"/>
      <c r="D106" s="48"/>
      <c r="E106" s="48"/>
    </row>
    <row r="107" spans="1:5" ht="15.75">
      <c r="A107" s="62" t="s">
        <v>41</v>
      </c>
      <c r="B107" s="48"/>
      <c r="D107" s="48"/>
      <c r="E107" s="48"/>
    </row>
    <row r="109" spans="1:5">
      <c r="A109" s="38"/>
    </row>
    <row r="110" spans="1:5">
      <c r="A110" s="38"/>
    </row>
    <row r="111" spans="1:5" ht="15.75">
      <c r="A111" s="38"/>
      <c r="D111" s="46" t="s">
        <v>32</v>
      </c>
      <c r="E111" s="58"/>
    </row>
    <row r="116" spans="1:5" ht="18.75">
      <c r="D116" s="45" t="s">
        <v>30</v>
      </c>
      <c r="E116" s="46"/>
    </row>
    <row r="117" spans="1:5" ht="16.5" customHeight="1"/>
    <row r="118" spans="1:5" ht="16.5" customHeight="1"/>
    <row r="119" spans="1:5" ht="16.5" customHeight="1">
      <c r="D119" s="26" t="s">
        <v>31</v>
      </c>
    </row>
    <row r="120" spans="1:5" ht="16.5" customHeight="1">
      <c r="D120" s="47" t="s">
        <v>28</v>
      </c>
      <c r="E120" s="26"/>
    </row>
    <row r="121" spans="1:5" ht="16.5" customHeight="1">
      <c r="D121" s="26" t="s">
        <v>9</v>
      </c>
    </row>
    <row r="122" spans="1:5" ht="16.5" customHeight="1"/>
    <row r="123" spans="1:5" ht="16.5" customHeight="1"/>
    <row r="124" spans="1:5" ht="18.75">
      <c r="C124" s="48"/>
      <c r="D124" s="26" t="s">
        <v>29</v>
      </c>
    </row>
    <row r="125" spans="1:5" ht="16.5" customHeight="1">
      <c r="A125" s="49"/>
    </row>
    <row r="126" spans="1:5" ht="21.75" customHeight="1">
      <c r="A126" s="27" t="s">
        <v>4</v>
      </c>
      <c r="B126" s="86" t="s">
        <v>1</v>
      </c>
      <c r="C126" s="87"/>
      <c r="D126" s="27" t="s">
        <v>7</v>
      </c>
      <c r="E126" s="27" t="s">
        <v>8</v>
      </c>
    </row>
    <row r="127" spans="1:5" ht="16.5" customHeight="1">
      <c r="A127" s="50">
        <v>100</v>
      </c>
      <c r="B127" s="51" t="str">
        <f>+CONTRÔLE!G3</f>
        <v>ARTICLE 1</v>
      </c>
      <c r="C127" s="52"/>
      <c r="D127" s="53">
        <f>+CONTRÔLE!H3</f>
        <v>18</v>
      </c>
      <c r="E127" s="53">
        <f>A127*D127</f>
        <v>1800</v>
      </c>
    </row>
    <row r="128" spans="1:5" ht="16.5" customHeight="1">
      <c r="A128" s="50">
        <v>44</v>
      </c>
      <c r="B128" s="51" t="str">
        <f>+CONTRÔLE!G4</f>
        <v>ARTICLE 2</v>
      </c>
      <c r="C128" s="52"/>
      <c r="D128" s="53">
        <f>+CONTRÔLE!H4</f>
        <v>19.2</v>
      </c>
      <c r="E128" s="53">
        <f t="shared" ref="E128" si="0">A128*D128</f>
        <v>844.8</v>
      </c>
    </row>
    <row r="129" spans="1:5" ht="16.5" customHeight="1">
      <c r="A129" s="50"/>
      <c r="B129" s="51"/>
      <c r="C129" s="52"/>
      <c r="D129" s="53"/>
      <c r="E129" s="53"/>
    </row>
    <row r="130" spans="1:5" ht="16.5" customHeight="1">
      <c r="A130" s="50"/>
      <c r="B130" s="51"/>
      <c r="C130" s="52"/>
      <c r="D130" s="53"/>
      <c r="E130" s="53"/>
    </row>
    <row r="131" spans="1:5" ht="16.5" customHeight="1">
      <c r="A131" s="50"/>
      <c r="B131" s="51"/>
      <c r="C131" s="52"/>
      <c r="D131" s="53"/>
      <c r="E131" s="53"/>
    </row>
    <row r="132" spans="1:5" ht="16.5" customHeight="1">
      <c r="A132" s="50"/>
      <c r="B132" s="51"/>
      <c r="C132" s="52"/>
      <c r="D132" s="53"/>
      <c r="E132" s="53"/>
    </row>
    <row r="133" spans="1:5" ht="16.5" customHeight="1">
      <c r="A133" s="50"/>
      <c r="B133" s="51"/>
      <c r="C133" s="52"/>
      <c r="D133" s="53"/>
      <c r="E133" s="53"/>
    </row>
    <row r="134" spans="1:5" ht="16.5" customHeight="1">
      <c r="A134" s="50"/>
      <c r="B134" s="51"/>
      <c r="C134" s="52"/>
      <c r="D134" s="53"/>
      <c r="E134" s="53"/>
    </row>
    <row r="135" spans="1:5" ht="16.5" customHeight="1">
      <c r="A135" s="4"/>
      <c r="B135" s="5" t="s">
        <v>15</v>
      </c>
      <c r="C135" s="6"/>
      <c r="D135" s="7"/>
      <c r="E135" s="54">
        <f>SUM(E127:E134)</f>
        <v>2644.8</v>
      </c>
    </row>
    <row r="136" spans="1:5">
      <c r="A136" s="55"/>
      <c r="B136" s="56"/>
      <c r="C136" s="56"/>
      <c r="D136" s="56"/>
      <c r="E136" s="57"/>
    </row>
    <row r="137" spans="1:5" ht="23.25" customHeight="1">
      <c r="A137" s="58"/>
      <c r="B137" s="28" t="s">
        <v>10</v>
      </c>
      <c r="C137" s="28" t="s">
        <v>11</v>
      </c>
      <c r="D137" s="28" t="s">
        <v>14</v>
      </c>
      <c r="E137" s="58"/>
    </row>
    <row r="138" spans="1:5" ht="23.25" customHeight="1">
      <c r="A138" s="58"/>
      <c r="B138" s="59">
        <f>+E135</f>
        <v>2644.8</v>
      </c>
      <c r="C138" s="59">
        <f>B138*0.2</f>
        <v>528.96</v>
      </c>
      <c r="D138" s="59">
        <f>B138+C138</f>
        <v>3173.76</v>
      </c>
      <c r="E138" s="58"/>
    </row>
    <row r="139" spans="1:5">
      <c r="A139" s="58"/>
      <c r="B139" s="60"/>
      <c r="C139" s="60"/>
      <c r="D139" s="60"/>
      <c r="E139" s="58"/>
    </row>
    <row r="140" spans="1:5" ht="15.75" thickBot="1">
      <c r="A140" s="61"/>
      <c r="B140" s="61"/>
      <c r="C140" s="61"/>
      <c r="D140" s="61"/>
      <c r="E140" s="61"/>
    </row>
    <row r="141" spans="1:5" ht="15.75">
      <c r="A141" s="62" t="s">
        <v>42</v>
      </c>
      <c r="C141" s="48"/>
      <c r="D141" s="48"/>
      <c r="E141" s="48"/>
    </row>
    <row r="142" spans="1:5" ht="15.75">
      <c r="A142" s="63" t="str">
        <f>UPPER(Conversion!C5)</f>
        <v>TROIS MILLE CENT SOIXANTE-TREIZE DH ET SOIXANTE-SEIZE CENTIMES</v>
      </c>
      <c r="B142" s="48"/>
      <c r="D142" s="48"/>
      <c r="E142" s="48"/>
    </row>
    <row r="143" spans="1:5" ht="15.75">
      <c r="A143" s="64"/>
      <c r="B143" s="48"/>
      <c r="C143" s="48"/>
      <c r="D143" s="48"/>
      <c r="E143" s="48"/>
    </row>
    <row r="144" spans="1:5" ht="15.75">
      <c r="A144" s="62" t="s">
        <v>41</v>
      </c>
      <c r="B144" s="48"/>
      <c r="D144" s="48"/>
      <c r="E144" s="48"/>
    </row>
    <row r="146" spans="1:5">
      <c r="A146" s="38"/>
    </row>
    <row r="147" spans="1:5">
      <c r="A147" s="38"/>
    </row>
    <row r="148" spans="1:5" ht="15.75">
      <c r="A148" s="38"/>
      <c r="D148" s="46" t="s">
        <v>32</v>
      </c>
      <c r="E148" s="58"/>
    </row>
    <row r="153" spans="1:5" ht="18.75">
      <c r="D153" s="45" t="s">
        <v>30</v>
      </c>
      <c r="E153" s="46"/>
    </row>
    <row r="154" spans="1:5" ht="16.5" customHeight="1"/>
    <row r="155" spans="1:5" ht="16.5" customHeight="1"/>
    <row r="156" spans="1:5" ht="16.5" customHeight="1">
      <c r="D156" s="26" t="s">
        <v>31</v>
      </c>
    </row>
    <row r="157" spans="1:5" ht="16.5" customHeight="1">
      <c r="D157" s="47" t="s">
        <v>28</v>
      </c>
      <c r="E157" s="26"/>
    </row>
    <row r="158" spans="1:5" ht="16.5" customHeight="1">
      <c r="D158" s="26" t="s">
        <v>9</v>
      </c>
    </row>
    <row r="159" spans="1:5" ht="16.5" customHeight="1"/>
    <row r="160" spans="1:5" ht="16.5" customHeight="1"/>
    <row r="161" spans="1:5" ht="18.75">
      <c r="C161" s="48"/>
      <c r="D161" s="26" t="s">
        <v>29</v>
      </c>
    </row>
    <row r="162" spans="1:5" ht="16.5" customHeight="1">
      <c r="A162" s="49"/>
    </row>
    <row r="163" spans="1:5" ht="21.75" customHeight="1">
      <c r="A163" s="27" t="s">
        <v>4</v>
      </c>
      <c r="B163" s="86" t="s">
        <v>1</v>
      </c>
      <c r="C163" s="87"/>
      <c r="D163" s="27" t="s">
        <v>7</v>
      </c>
      <c r="E163" s="27" t="s">
        <v>8</v>
      </c>
    </row>
    <row r="164" spans="1:5" ht="16.5" customHeight="1">
      <c r="A164" s="50">
        <v>89</v>
      </c>
      <c r="B164" s="51" t="str">
        <f>+CONTRÔLE!G4</f>
        <v>ARTICLE 2</v>
      </c>
      <c r="C164" s="52"/>
      <c r="D164" s="53">
        <f>+CONTRÔLE!H4</f>
        <v>19.2</v>
      </c>
      <c r="E164" s="53">
        <f>A164*D164</f>
        <v>1708.8</v>
      </c>
    </row>
    <row r="165" spans="1:5" ht="16.5" customHeight="1">
      <c r="A165" s="50"/>
      <c r="B165" s="51"/>
      <c r="C165" s="52"/>
      <c r="D165" s="53"/>
      <c r="E165" s="53"/>
    </row>
    <row r="166" spans="1:5" ht="16.5" customHeight="1">
      <c r="A166" s="50"/>
      <c r="B166" s="51"/>
      <c r="C166" s="52"/>
      <c r="D166" s="53"/>
      <c r="E166" s="53"/>
    </row>
    <row r="167" spans="1:5" ht="16.5" customHeight="1">
      <c r="A167" s="50"/>
      <c r="B167" s="51"/>
      <c r="C167" s="52"/>
      <c r="D167" s="53"/>
      <c r="E167" s="53"/>
    </row>
    <row r="168" spans="1:5" ht="16.5" customHeight="1">
      <c r="A168" s="50"/>
      <c r="B168" s="51"/>
      <c r="C168" s="52"/>
      <c r="D168" s="53"/>
      <c r="E168" s="53"/>
    </row>
    <row r="169" spans="1:5" ht="16.5" customHeight="1">
      <c r="A169" s="50"/>
      <c r="B169" s="51"/>
      <c r="C169" s="52"/>
      <c r="D169" s="53"/>
      <c r="E169" s="53"/>
    </row>
    <row r="170" spans="1:5" ht="16.5" customHeight="1">
      <c r="A170" s="50"/>
      <c r="B170" s="51"/>
      <c r="C170" s="52"/>
      <c r="D170" s="53"/>
      <c r="E170" s="53"/>
    </row>
    <row r="171" spans="1:5" ht="16.5" customHeight="1">
      <c r="A171" s="50"/>
      <c r="B171" s="51"/>
      <c r="C171" s="52"/>
      <c r="D171" s="53"/>
      <c r="E171" s="53"/>
    </row>
    <row r="172" spans="1:5" ht="16.5" customHeight="1">
      <c r="A172" s="4"/>
      <c r="B172" s="5" t="s">
        <v>15</v>
      </c>
      <c r="C172" s="6"/>
      <c r="D172" s="7"/>
      <c r="E172" s="54">
        <f>SUM(E164:E171)</f>
        <v>1708.8</v>
      </c>
    </row>
    <row r="173" spans="1:5">
      <c r="A173" s="55"/>
      <c r="B173" s="56"/>
      <c r="C173" s="56"/>
      <c r="D173" s="56"/>
      <c r="E173" s="57"/>
    </row>
    <row r="174" spans="1:5" ht="23.25" customHeight="1">
      <c r="A174" s="58"/>
      <c r="B174" s="28" t="s">
        <v>10</v>
      </c>
      <c r="C174" s="28" t="s">
        <v>11</v>
      </c>
      <c r="D174" s="28" t="s">
        <v>14</v>
      </c>
      <c r="E174" s="58"/>
    </row>
    <row r="175" spans="1:5" ht="23.25" customHeight="1">
      <c r="A175" s="58"/>
      <c r="B175" s="59">
        <f>+E172</f>
        <v>1708.8</v>
      </c>
      <c r="C175" s="59">
        <f>B175*0.2</f>
        <v>341.76</v>
      </c>
      <c r="D175" s="59">
        <f>B175+C175</f>
        <v>2050.56</v>
      </c>
      <c r="E175" s="58"/>
    </row>
    <row r="176" spans="1:5">
      <c r="A176" s="58"/>
      <c r="B176" s="60"/>
      <c r="C176" s="60"/>
      <c r="D176" s="60"/>
      <c r="E176" s="58"/>
    </row>
    <row r="177" spans="1:5" ht="15.75" thickBot="1">
      <c r="A177" s="61"/>
      <c r="B177" s="61"/>
      <c r="C177" s="61"/>
      <c r="D177" s="61"/>
      <c r="E177" s="61"/>
    </row>
    <row r="178" spans="1:5" ht="15.75">
      <c r="A178" s="62" t="s">
        <v>42</v>
      </c>
      <c r="C178" s="48"/>
      <c r="D178" s="48"/>
      <c r="E178" s="48"/>
    </row>
    <row r="179" spans="1:5" ht="15.75">
      <c r="A179" s="63" t="str">
        <f>UPPER(Conversion!C6)</f>
        <v>DEUX MILLE CINQUANTE DH ET CINQUANTE SIX CENTIMES</v>
      </c>
      <c r="B179" s="48"/>
      <c r="D179" s="48"/>
      <c r="E179" s="48"/>
    </row>
    <row r="180" spans="1:5" ht="15.75">
      <c r="A180" s="64"/>
      <c r="B180" s="48"/>
      <c r="C180" s="48"/>
      <c r="D180" s="48"/>
      <c r="E180" s="48"/>
    </row>
    <row r="181" spans="1:5" ht="15.75">
      <c r="A181" s="62" t="s">
        <v>41</v>
      </c>
      <c r="B181" s="48"/>
      <c r="D181" s="48"/>
      <c r="E181" s="48"/>
    </row>
    <row r="183" spans="1:5">
      <c r="A183" s="38"/>
    </row>
    <row r="184" spans="1:5">
      <c r="A184" s="38"/>
    </row>
    <row r="185" spans="1:5" ht="15.75">
      <c r="A185" s="38"/>
      <c r="D185" s="46" t="s">
        <v>32</v>
      </c>
      <c r="E185" s="58"/>
    </row>
    <row r="190" spans="1:5" ht="18.75">
      <c r="D190" s="45" t="s">
        <v>30</v>
      </c>
      <c r="E190" s="46"/>
    </row>
    <row r="191" spans="1:5" ht="16.5" customHeight="1"/>
    <row r="192" spans="1:5" ht="16.5" customHeight="1"/>
    <row r="193" spans="1:5" ht="16.5" customHeight="1">
      <c r="D193" s="26" t="s">
        <v>31</v>
      </c>
    </row>
    <row r="194" spans="1:5" ht="16.5" customHeight="1">
      <c r="D194" s="47" t="s">
        <v>28</v>
      </c>
      <c r="E194" s="26"/>
    </row>
    <row r="195" spans="1:5" ht="16.5" customHeight="1">
      <c r="D195" s="26" t="s">
        <v>9</v>
      </c>
    </row>
    <row r="196" spans="1:5" ht="16.5" customHeight="1"/>
    <row r="197" spans="1:5" ht="16.5" customHeight="1"/>
    <row r="198" spans="1:5" ht="18.75">
      <c r="C198" s="48"/>
      <c r="D198" s="26" t="s">
        <v>29</v>
      </c>
    </row>
    <row r="199" spans="1:5" ht="16.5" customHeight="1">
      <c r="A199" s="49"/>
    </row>
    <row r="200" spans="1:5" ht="21.75" customHeight="1">
      <c r="A200" s="27" t="s">
        <v>4</v>
      </c>
      <c r="B200" s="86" t="s">
        <v>1</v>
      </c>
      <c r="C200" s="87"/>
      <c r="D200" s="27" t="s">
        <v>7</v>
      </c>
      <c r="E200" s="27" t="s">
        <v>8</v>
      </c>
    </row>
    <row r="201" spans="1:5" ht="16.5" customHeight="1">
      <c r="A201" s="50">
        <v>1</v>
      </c>
      <c r="B201" s="51" t="str">
        <f>+CONTRÔLE!G22</f>
        <v>ARTICLE 20</v>
      </c>
      <c r="C201" s="52"/>
      <c r="D201" s="53">
        <f>+CONTRÔLE!H22</f>
        <v>40.799999999999997</v>
      </c>
      <c r="E201" s="53">
        <f>A201*D201</f>
        <v>40.799999999999997</v>
      </c>
    </row>
    <row r="202" spans="1:5" ht="16.5" customHeight="1">
      <c r="A202" s="50">
        <v>57</v>
      </c>
      <c r="B202" s="51" t="str">
        <f>+CONTRÔLE!G4</f>
        <v>ARTICLE 2</v>
      </c>
      <c r="C202" s="52"/>
      <c r="D202" s="53">
        <f>+CONTRÔLE!H4</f>
        <v>19.2</v>
      </c>
      <c r="E202" s="53">
        <f t="shared" ref="E202" si="1">A202*D202</f>
        <v>1094.3999999999999</v>
      </c>
    </row>
    <row r="203" spans="1:5" ht="16.5" customHeight="1">
      <c r="A203" s="50"/>
      <c r="B203" s="51"/>
      <c r="C203" s="52"/>
      <c r="D203" s="53"/>
      <c r="E203" s="53"/>
    </row>
    <row r="204" spans="1:5" ht="16.5" customHeight="1">
      <c r="A204" s="50"/>
      <c r="B204" s="51"/>
      <c r="C204" s="52"/>
      <c r="D204" s="53"/>
      <c r="E204" s="53"/>
    </row>
    <row r="205" spans="1:5" ht="16.5" customHeight="1">
      <c r="A205" s="50"/>
      <c r="B205" s="51"/>
      <c r="C205" s="52"/>
      <c r="D205" s="53"/>
      <c r="E205" s="53"/>
    </row>
    <row r="206" spans="1:5" ht="16.5" customHeight="1">
      <c r="A206" s="50"/>
      <c r="B206" s="51"/>
      <c r="C206" s="52"/>
      <c r="D206" s="53"/>
      <c r="E206" s="53"/>
    </row>
    <row r="207" spans="1:5" ht="16.5" customHeight="1">
      <c r="A207" s="50"/>
      <c r="B207" s="51"/>
      <c r="C207" s="52"/>
      <c r="D207" s="53"/>
      <c r="E207" s="53"/>
    </row>
    <row r="208" spans="1:5" ht="16.5" customHeight="1">
      <c r="A208" s="50"/>
      <c r="B208" s="51"/>
      <c r="C208" s="52"/>
      <c r="D208" s="53"/>
      <c r="E208" s="53"/>
    </row>
    <row r="209" spans="1:5" ht="16.5" customHeight="1">
      <c r="A209" s="4"/>
      <c r="B209" s="5" t="s">
        <v>15</v>
      </c>
      <c r="C209" s="6"/>
      <c r="D209" s="7"/>
      <c r="E209" s="54">
        <f>SUM(E201:E208)</f>
        <v>1135.1999999999998</v>
      </c>
    </row>
    <row r="210" spans="1:5">
      <c r="A210" s="55"/>
      <c r="B210" s="56"/>
      <c r="C210" s="56"/>
      <c r="D210" s="56"/>
      <c r="E210" s="57"/>
    </row>
    <row r="211" spans="1:5" ht="23.25" customHeight="1">
      <c r="A211" s="58"/>
      <c r="B211" s="28" t="s">
        <v>10</v>
      </c>
      <c r="C211" s="28" t="s">
        <v>11</v>
      </c>
      <c r="D211" s="28" t="s">
        <v>14</v>
      </c>
      <c r="E211" s="58"/>
    </row>
    <row r="212" spans="1:5" ht="23.25" customHeight="1">
      <c r="A212" s="58"/>
      <c r="B212" s="59">
        <f>+E209</f>
        <v>1135.1999999999998</v>
      </c>
      <c r="C212" s="59">
        <f>B212*0.2</f>
        <v>227.03999999999996</v>
      </c>
      <c r="D212" s="59">
        <f>B212+C212</f>
        <v>1362.2399999999998</v>
      </c>
      <c r="E212" s="58"/>
    </row>
    <row r="213" spans="1:5">
      <c r="A213" s="58"/>
      <c r="B213" s="60"/>
      <c r="C213" s="60"/>
      <c r="D213" s="60"/>
      <c r="E213" s="58"/>
    </row>
    <row r="214" spans="1:5" ht="15.75" thickBot="1">
      <c r="A214" s="61"/>
      <c r="B214" s="61"/>
      <c r="C214" s="61"/>
      <c r="D214" s="61"/>
      <c r="E214" s="61"/>
    </row>
    <row r="215" spans="1:5" ht="15.75">
      <c r="A215" s="62" t="s">
        <v>42</v>
      </c>
      <c r="C215" s="48"/>
      <c r="D215" s="48"/>
      <c r="E215" s="48"/>
    </row>
    <row r="216" spans="1:5" ht="15.75">
      <c r="A216" s="63" t="str">
        <f>UPPER(Conversion!C7)</f>
        <v>MILLE TROIS CENT SOIXANTE DEUX DH ET VINGT QUATRE CENTIMES</v>
      </c>
      <c r="B216" s="48"/>
      <c r="D216" s="48"/>
      <c r="E216" s="48"/>
    </row>
    <row r="217" spans="1:5" ht="15.75">
      <c r="A217" s="64"/>
      <c r="B217" s="48"/>
      <c r="C217" s="48"/>
      <c r="D217" s="48"/>
      <c r="E217" s="48"/>
    </row>
    <row r="218" spans="1:5" ht="15.75">
      <c r="A218" s="62" t="s">
        <v>41</v>
      </c>
      <c r="B218" s="48"/>
      <c r="D218" s="48"/>
      <c r="E218" s="48"/>
    </row>
    <row r="220" spans="1:5">
      <c r="A220" s="38"/>
    </row>
    <row r="221" spans="1:5">
      <c r="A221" s="38"/>
    </row>
    <row r="222" spans="1:5" ht="15.75">
      <c r="A222" s="38"/>
      <c r="D222" s="46" t="s">
        <v>32</v>
      </c>
      <c r="E222" s="58"/>
    </row>
    <row r="227" spans="1:5" ht="18.75">
      <c r="D227" s="45" t="s">
        <v>30</v>
      </c>
      <c r="E227" s="46"/>
    </row>
    <row r="228" spans="1:5" ht="16.5" customHeight="1"/>
    <row r="229" spans="1:5" ht="16.5" customHeight="1"/>
    <row r="230" spans="1:5" ht="16.5" customHeight="1">
      <c r="D230" s="26" t="s">
        <v>31</v>
      </c>
    </row>
    <row r="231" spans="1:5" ht="16.5" customHeight="1">
      <c r="D231" s="47" t="s">
        <v>28</v>
      </c>
      <c r="E231" s="26"/>
    </row>
    <row r="232" spans="1:5" ht="16.5" customHeight="1">
      <c r="D232" s="26" t="s">
        <v>9</v>
      </c>
    </row>
    <row r="233" spans="1:5" ht="16.5" customHeight="1"/>
    <row r="234" spans="1:5" ht="16.5" customHeight="1"/>
    <row r="235" spans="1:5" ht="18.75">
      <c r="C235" s="48"/>
      <c r="D235" s="26" t="s">
        <v>29</v>
      </c>
    </row>
    <row r="236" spans="1:5" ht="16.5" customHeight="1">
      <c r="A236" s="49"/>
    </row>
    <row r="237" spans="1:5" ht="21.75" customHeight="1">
      <c r="A237" s="27" t="s">
        <v>4</v>
      </c>
      <c r="B237" s="86" t="s">
        <v>1</v>
      </c>
      <c r="C237" s="87"/>
      <c r="D237" s="27" t="s">
        <v>7</v>
      </c>
      <c r="E237" s="27" t="s">
        <v>8</v>
      </c>
    </row>
    <row r="238" spans="1:5" ht="16.5" customHeight="1">
      <c r="A238" s="50">
        <v>2100</v>
      </c>
      <c r="B238" s="51" t="str">
        <f>+CONTRÔLE!G12</f>
        <v>ARTICLE 10</v>
      </c>
      <c r="C238" s="52"/>
      <c r="D238" s="53">
        <f>+CONTRÔLE!H12</f>
        <v>28.799999999999997</v>
      </c>
      <c r="E238" s="53">
        <f>A238*D238</f>
        <v>60479.999999999993</v>
      </c>
    </row>
    <row r="239" spans="1:5" ht="16.5" customHeight="1">
      <c r="A239" s="50">
        <v>259</v>
      </c>
      <c r="B239" s="51" t="str">
        <f>+CONTRÔLE!G21</f>
        <v>ARTICLE 19</v>
      </c>
      <c r="C239" s="52"/>
      <c r="D239" s="53">
        <f>+CONTRÔLE!H21</f>
        <v>39.6</v>
      </c>
      <c r="E239" s="53">
        <f t="shared" ref="E239" si="2">A239*D239</f>
        <v>10256.4</v>
      </c>
    </row>
    <row r="240" spans="1:5" ht="16.5" customHeight="1">
      <c r="A240" s="50"/>
      <c r="B240" s="51"/>
      <c r="C240" s="52"/>
      <c r="D240" s="53"/>
      <c r="E240" s="53"/>
    </row>
    <row r="241" spans="1:5" ht="16.5" customHeight="1">
      <c r="A241" s="50"/>
      <c r="B241" s="51"/>
      <c r="C241" s="52"/>
      <c r="D241" s="53"/>
      <c r="E241" s="53"/>
    </row>
    <row r="242" spans="1:5" ht="16.5" customHeight="1">
      <c r="A242" s="50"/>
      <c r="B242" s="51"/>
      <c r="C242" s="52"/>
      <c r="D242" s="53"/>
      <c r="E242" s="53"/>
    </row>
    <row r="243" spans="1:5" ht="16.5" customHeight="1">
      <c r="A243" s="50"/>
      <c r="B243" s="51"/>
      <c r="C243" s="52"/>
      <c r="D243" s="53"/>
      <c r="E243" s="53"/>
    </row>
    <row r="244" spans="1:5" ht="16.5" customHeight="1">
      <c r="A244" s="50"/>
      <c r="B244" s="51"/>
      <c r="C244" s="52"/>
      <c r="D244" s="53"/>
      <c r="E244" s="53"/>
    </row>
    <row r="245" spans="1:5" ht="16.5" customHeight="1">
      <c r="A245" s="50"/>
      <c r="B245" s="51"/>
      <c r="C245" s="52"/>
      <c r="D245" s="53"/>
      <c r="E245" s="53"/>
    </row>
    <row r="246" spans="1:5" ht="16.5" customHeight="1">
      <c r="A246" s="4"/>
      <c r="B246" s="5" t="s">
        <v>15</v>
      </c>
      <c r="C246" s="6"/>
      <c r="D246" s="7"/>
      <c r="E246" s="54">
        <f>SUM(E238:E245)</f>
        <v>70736.399999999994</v>
      </c>
    </row>
    <row r="247" spans="1:5">
      <c r="A247" s="55"/>
      <c r="B247" s="56"/>
      <c r="C247" s="56"/>
      <c r="D247" s="56"/>
      <c r="E247" s="57"/>
    </row>
    <row r="248" spans="1:5" ht="23.25" customHeight="1">
      <c r="A248" s="58"/>
      <c r="B248" s="28" t="s">
        <v>10</v>
      </c>
      <c r="C248" s="28" t="s">
        <v>11</v>
      </c>
      <c r="D248" s="28" t="s">
        <v>14</v>
      </c>
      <c r="E248" s="58"/>
    </row>
    <row r="249" spans="1:5" ht="23.25" customHeight="1">
      <c r="A249" s="58"/>
      <c r="B249" s="59">
        <f>+E246</f>
        <v>70736.399999999994</v>
      </c>
      <c r="C249" s="59">
        <f>B249*0.2</f>
        <v>14147.279999999999</v>
      </c>
      <c r="D249" s="59">
        <f>B249+C249</f>
        <v>84883.68</v>
      </c>
      <c r="E249" s="58"/>
    </row>
    <row r="250" spans="1:5">
      <c r="A250" s="58"/>
      <c r="B250" s="60"/>
      <c r="C250" s="60"/>
      <c r="D250" s="60"/>
      <c r="E250" s="58"/>
    </row>
    <row r="251" spans="1:5" ht="15.75" thickBot="1">
      <c r="A251" s="61"/>
      <c r="B251" s="61"/>
      <c r="C251" s="61"/>
      <c r="D251" s="61"/>
      <c r="E251" s="61"/>
    </row>
    <row r="252" spans="1:5" ht="15.75">
      <c r="A252" s="62" t="s">
        <v>42</v>
      </c>
      <c r="C252" s="48"/>
      <c r="D252" s="48"/>
      <c r="E252" s="48"/>
    </row>
    <row r="253" spans="1:5" ht="15.75">
      <c r="A253" s="63" t="str">
        <f>UPPER(Conversion!C8)</f>
        <v>QUATRE-VINGT-QUATRE MILLE HUIT CENT QUATRE-VINGT-TROIS DH ET SOIXANTE HUIT CENTIMES</v>
      </c>
      <c r="B253" s="48"/>
      <c r="D253" s="48"/>
      <c r="E253" s="48"/>
    </row>
    <row r="254" spans="1:5" ht="15.75">
      <c r="A254" s="64"/>
      <c r="B254" s="48"/>
      <c r="C254" s="48"/>
      <c r="D254" s="48"/>
      <c r="E254" s="48"/>
    </row>
    <row r="255" spans="1:5" ht="15.75">
      <c r="A255" s="62" t="s">
        <v>41</v>
      </c>
      <c r="B255" s="48"/>
      <c r="D255" s="48"/>
      <c r="E255" s="48"/>
    </row>
    <row r="257" spans="1:5">
      <c r="A257" s="38"/>
    </row>
    <row r="258" spans="1:5">
      <c r="A258" s="38"/>
    </row>
    <row r="259" spans="1:5" ht="15.75">
      <c r="A259" s="38"/>
      <c r="D259" s="46" t="s">
        <v>32</v>
      </c>
      <c r="E259" s="58"/>
    </row>
    <row r="264" spans="1:5" ht="18.75">
      <c r="D264" s="45" t="s">
        <v>30</v>
      </c>
      <c r="E264" s="46"/>
    </row>
    <row r="265" spans="1:5" ht="16.5" customHeight="1"/>
    <row r="266" spans="1:5" ht="16.5" customHeight="1"/>
    <row r="267" spans="1:5" ht="16.5" customHeight="1">
      <c r="D267" s="26" t="s">
        <v>31</v>
      </c>
    </row>
    <row r="268" spans="1:5" ht="16.5" customHeight="1">
      <c r="D268" s="47" t="s">
        <v>28</v>
      </c>
      <c r="E268" s="26"/>
    </row>
    <row r="269" spans="1:5" ht="16.5" customHeight="1">
      <c r="D269" s="26" t="s">
        <v>9</v>
      </c>
    </row>
    <row r="270" spans="1:5" ht="16.5" customHeight="1"/>
    <row r="271" spans="1:5" ht="16.5" customHeight="1"/>
    <row r="272" spans="1:5" ht="18.75">
      <c r="C272" s="48"/>
      <c r="D272" s="26" t="s">
        <v>29</v>
      </c>
    </row>
    <row r="273" spans="1:5" ht="16.5" customHeight="1">
      <c r="A273" s="49"/>
    </row>
    <row r="274" spans="1:5" ht="21.75" customHeight="1">
      <c r="A274" s="27" t="s">
        <v>4</v>
      </c>
      <c r="B274" s="86" t="s">
        <v>1</v>
      </c>
      <c r="C274" s="87"/>
      <c r="D274" s="27" t="s">
        <v>7</v>
      </c>
      <c r="E274" s="27" t="s">
        <v>8</v>
      </c>
    </row>
    <row r="275" spans="1:5" ht="16.5" customHeight="1">
      <c r="A275" s="50">
        <v>500</v>
      </c>
      <c r="B275" s="51" t="str">
        <f>+CONTRÔLE!G6</f>
        <v>ARTICLE 4</v>
      </c>
      <c r="C275" s="52"/>
      <c r="D275" s="53">
        <f>+CONTRÔLE!H6</f>
        <v>21.599999999999998</v>
      </c>
      <c r="E275" s="53">
        <f>A275*D275</f>
        <v>10799.999999999998</v>
      </c>
    </row>
    <row r="276" spans="1:5" ht="16.5" customHeight="1">
      <c r="A276" s="50">
        <v>55</v>
      </c>
      <c r="B276" s="51" t="str">
        <f>+CONTRÔLE!G4</f>
        <v>ARTICLE 2</v>
      </c>
      <c r="C276" s="52"/>
      <c r="D276" s="53">
        <f>+CONTRÔLE!H4</f>
        <v>19.2</v>
      </c>
      <c r="E276" s="53">
        <f t="shared" ref="E276" si="3">A276*D276</f>
        <v>1056</v>
      </c>
    </row>
    <row r="277" spans="1:5" ht="16.5" customHeight="1">
      <c r="A277" s="50"/>
      <c r="B277" s="51"/>
      <c r="C277" s="52"/>
      <c r="D277" s="53"/>
      <c r="E277" s="53"/>
    </row>
    <row r="278" spans="1:5" ht="16.5" customHeight="1">
      <c r="A278" s="50"/>
      <c r="B278" s="51"/>
      <c r="C278" s="52"/>
      <c r="D278" s="53"/>
      <c r="E278" s="53"/>
    </row>
    <row r="279" spans="1:5" ht="16.5" customHeight="1">
      <c r="A279" s="50"/>
      <c r="B279" s="51"/>
      <c r="C279" s="52"/>
      <c r="D279" s="53"/>
      <c r="E279" s="53"/>
    </row>
    <row r="280" spans="1:5" ht="16.5" customHeight="1">
      <c r="A280" s="50"/>
      <c r="B280" s="51"/>
      <c r="C280" s="52"/>
      <c r="D280" s="53"/>
      <c r="E280" s="53"/>
    </row>
    <row r="281" spans="1:5" ht="16.5" customHeight="1">
      <c r="A281" s="50"/>
      <c r="B281" s="51"/>
      <c r="C281" s="52"/>
      <c r="D281" s="53"/>
      <c r="E281" s="53"/>
    </row>
    <row r="282" spans="1:5" ht="16.5" customHeight="1">
      <c r="A282" s="50"/>
      <c r="B282" s="51"/>
      <c r="C282" s="52"/>
      <c r="D282" s="53"/>
      <c r="E282" s="53"/>
    </row>
    <row r="283" spans="1:5" ht="16.5" customHeight="1">
      <c r="A283" s="4"/>
      <c r="B283" s="5" t="s">
        <v>15</v>
      </c>
      <c r="C283" s="6"/>
      <c r="D283" s="7"/>
      <c r="E283" s="54">
        <f>SUM(E275:E282)</f>
        <v>11855.999999999998</v>
      </c>
    </row>
    <row r="284" spans="1:5">
      <c r="A284" s="55"/>
      <c r="B284" s="56"/>
      <c r="C284" s="56"/>
      <c r="D284" s="56"/>
      <c r="E284" s="57"/>
    </row>
    <row r="285" spans="1:5" ht="23.25" customHeight="1">
      <c r="A285" s="58"/>
      <c r="B285" s="28" t="s">
        <v>10</v>
      </c>
      <c r="C285" s="28" t="s">
        <v>11</v>
      </c>
      <c r="D285" s="28" t="s">
        <v>14</v>
      </c>
      <c r="E285" s="58"/>
    </row>
    <row r="286" spans="1:5" ht="23.25" customHeight="1">
      <c r="A286" s="58"/>
      <c r="B286" s="59">
        <f>+E283</f>
        <v>11855.999999999998</v>
      </c>
      <c r="C286" s="59">
        <f>B286*0.2</f>
        <v>2371.1999999999998</v>
      </c>
      <c r="D286" s="59">
        <f>B286+C286</f>
        <v>14227.199999999997</v>
      </c>
      <c r="E286" s="58"/>
    </row>
    <row r="287" spans="1:5">
      <c r="A287" s="58"/>
      <c r="B287" s="60"/>
      <c r="C287" s="60"/>
      <c r="D287" s="60"/>
      <c r="E287" s="58"/>
    </row>
    <row r="288" spans="1:5" ht="15.75" thickBot="1">
      <c r="A288" s="61"/>
      <c r="B288" s="61"/>
      <c r="C288" s="61"/>
      <c r="D288" s="61"/>
      <c r="E288" s="61"/>
    </row>
    <row r="289" spans="1:5" ht="15.75">
      <c r="A289" s="62" t="s">
        <v>42</v>
      </c>
      <c r="C289" s="48"/>
      <c r="D289" s="48"/>
      <c r="E289" s="48"/>
    </row>
    <row r="290" spans="1:5" ht="15.75">
      <c r="A290" s="63" t="str">
        <f>UPPER(Conversion!C9)</f>
        <v>QUATORZE MILLE DEUX CENT VINGT SEPT DH ET VINGT CENTIMES</v>
      </c>
      <c r="B290" s="48"/>
      <c r="D290" s="48"/>
      <c r="E290" s="48"/>
    </row>
    <row r="291" spans="1:5" ht="15.75">
      <c r="A291" s="64"/>
      <c r="B291" s="48"/>
      <c r="C291" s="48"/>
      <c r="D291" s="48"/>
      <c r="E291" s="48"/>
    </row>
    <row r="292" spans="1:5" ht="15.75">
      <c r="A292" s="62" t="s">
        <v>41</v>
      </c>
      <c r="B292" s="48"/>
      <c r="D292" s="48"/>
      <c r="E292" s="48"/>
    </row>
    <row r="294" spans="1:5">
      <c r="A294" s="38"/>
    </row>
    <row r="295" spans="1:5">
      <c r="A295" s="38"/>
    </row>
    <row r="296" spans="1:5" ht="15.75">
      <c r="A296" s="38"/>
      <c r="D296" s="46" t="s">
        <v>32</v>
      </c>
      <c r="E296" s="58"/>
    </row>
    <row r="301" spans="1:5" ht="18.75">
      <c r="D301" s="45" t="s">
        <v>30</v>
      </c>
      <c r="E301" s="46"/>
    </row>
    <row r="302" spans="1:5" ht="16.5" customHeight="1"/>
    <row r="303" spans="1:5" ht="16.5" customHeight="1"/>
    <row r="304" spans="1:5" ht="16.5" customHeight="1">
      <c r="D304" s="26" t="s">
        <v>31</v>
      </c>
    </row>
    <row r="305" spans="1:5" ht="16.5" customHeight="1">
      <c r="D305" s="47" t="s">
        <v>28</v>
      </c>
      <c r="E305" s="26"/>
    </row>
    <row r="306" spans="1:5" ht="16.5" customHeight="1">
      <c r="D306" s="26" t="s">
        <v>9</v>
      </c>
    </row>
    <row r="307" spans="1:5" ht="16.5" customHeight="1"/>
    <row r="308" spans="1:5" ht="16.5" customHeight="1"/>
    <row r="309" spans="1:5" ht="18.75">
      <c r="C309" s="48"/>
      <c r="D309" s="26" t="s">
        <v>29</v>
      </c>
    </row>
    <row r="310" spans="1:5" ht="16.5" customHeight="1">
      <c r="A310" s="49"/>
    </row>
    <row r="311" spans="1:5" ht="21.75" customHeight="1">
      <c r="A311" s="27" t="s">
        <v>4</v>
      </c>
      <c r="B311" s="86" t="s">
        <v>1</v>
      </c>
      <c r="C311" s="87"/>
      <c r="D311" s="27" t="s">
        <v>7</v>
      </c>
      <c r="E311" s="27" t="s">
        <v>8</v>
      </c>
    </row>
    <row r="312" spans="1:5" ht="16.5" customHeight="1">
      <c r="A312" s="50">
        <v>250</v>
      </c>
      <c r="B312" s="51" t="str">
        <f>+CONTRÔLE!G14</f>
        <v>ARTICLE 12</v>
      </c>
      <c r="C312" s="52"/>
      <c r="D312" s="53">
        <f>+CONTRÔLE!H14</f>
        <v>31.2</v>
      </c>
      <c r="E312" s="53">
        <f>A312*D312</f>
        <v>7800</v>
      </c>
    </row>
    <row r="313" spans="1:5" ht="16.5" customHeight="1">
      <c r="A313" s="50"/>
      <c r="B313" s="51"/>
      <c r="C313" s="52"/>
      <c r="D313" s="53"/>
      <c r="E313" s="53"/>
    </row>
    <row r="314" spans="1:5" ht="16.5" customHeight="1">
      <c r="A314" s="50"/>
      <c r="B314" s="51"/>
      <c r="C314" s="52"/>
      <c r="D314" s="53"/>
      <c r="E314" s="53"/>
    </row>
    <row r="315" spans="1:5" ht="16.5" customHeight="1">
      <c r="A315" s="50"/>
      <c r="B315" s="51"/>
      <c r="C315" s="52"/>
      <c r="D315" s="53"/>
      <c r="E315" s="53"/>
    </row>
    <row r="316" spans="1:5" ht="16.5" customHeight="1">
      <c r="A316" s="50"/>
      <c r="B316" s="51"/>
      <c r="C316" s="52"/>
      <c r="D316" s="53"/>
      <c r="E316" s="53"/>
    </row>
    <row r="317" spans="1:5" ht="16.5" customHeight="1">
      <c r="A317" s="50"/>
      <c r="B317" s="51"/>
      <c r="C317" s="52"/>
      <c r="D317" s="53"/>
      <c r="E317" s="53"/>
    </row>
    <row r="318" spans="1:5" ht="16.5" customHeight="1">
      <c r="A318" s="50"/>
      <c r="B318" s="51"/>
      <c r="C318" s="52"/>
      <c r="D318" s="53"/>
      <c r="E318" s="53"/>
    </row>
    <row r="319" spans="1:5" ht="16.5" customHeight="1">
      <c r="A319" s="50"/>
      <c r="B319" s="51"/>
      <c r="C319" s="52"/>
      <c r="D319" s="53"/>
      <c r="E319" s="53"/>
    </row>
    <row r="320" spans="1:5" ht="16.5" customHeight="1">
      <c r="A320" s="4"/>
      <c r="B320" s="5" t="s">
        <v>15</v>
      </c>
      <c r="C320" s="6"/>
      <c r="D320" s="7"/>
      <c r="E320" s="54">
        <f>SUM(E312:E319)</f>
        <v>7800</v>
      </c>
    </row>
    <row r="321" spans="1:5">
      <c r="A321" s="55"/>
      <c r="B321" s="56"/>
      <c r="C321" s="56"/>
      <c r="D321" s="56"/>
      <c r="E321" s="57"/>
    </row>
    <row r="322" spans="1:5" ht="23.25" customHeight="1">
      <c r="A322" s="58"/>
      <c r="B322" s="28" t="s">
        <v>10</v>
      </c>
      <c r="C322" s="28" t="s">
        <v>11</v>
      </c>
      <c r="D322" s="28" t="s">
        <v>14</v>
      </c>
      <c r="E322" s="58"/>
    </row>
    <row r="323" spans="1:5" ht="23.25" customHeight="1">
      <c r="A323" s="58"/>
      <c r="B323" s="59">
        <f>+E320</f>
        <v>7800</v>
      </c>
      <c r="C323" s="59">
        <f>B323*0.2</f>
        <v>1560</v>
      </c>
      <c r="D323" s="59">
        <f>B323+C323</f>
        <v>9360</v>
      </c>
      <c r="E323" s="58"/>
    </row>
    <row r="324" spans="1:5">
      <c r="A324" s="58"/>
      <c r="B324" s="60"/>
      <c r="C324" s="60"/>
      <c r="D324" s="60"/>
      <c r="E324" s="58"/>
    </row>
    <row r="325" spans="1:5" ht="15.75" thickBot="1">
      <c r="A325" s="61"/>
      <c r="B325" s="61"/>
      <c r="C325" s="61"/>
      <c r="D325" s="61"/>
      <c r="E325" s="61"/>
    </row>
    <row r="326" spans="1:5" ht="15.75">
      <c r="A326" s="62" t="s">
        <v>42</v>
      </c>
      <c r="C326" s="48"/>
      <c r="D326" s="48"/>
      <c r="E326" s="48"/>
    </row>
    <row r="327" spans="1:5" ht="15.75">
      <c r="A327" s="63" t="str">
        <f>UPPER(Conversion!C10)</f>
        <v>NEUF MILLE TROIS CENT SOIXANTE DH</v>
      </c>
      <c r="B327" s="48"/>
      <c r="D327" s="48"/>
      <c r="E327" s="48"/>
    </row>
    <row r="328" spans="1:5" ht="15.75">
      <c r="A328" s="64"/>
      <c r="B328" s="48"/>
      <c r="C328" s="48"/>
      <c r="D328" s="48"/>
      <c r="E328" s="48"/>
    </row>
    <row r="329" spans="1:5" ht="15.75">
      <c r="A329" s="62" t="s">
        <v>41</v>
      </c>
      <c r="B329" s="48"/>
      <c r="D329" s="48"/>
      <c r="E329" s="48"/>
    </row>
    <row r="331" spans="1:5">
      <c r="A331" s="38"/>
    </row>
    <row r="332" spans="1:5">
      <c r="A332" s="38"/>
    </row>
    <row r="333" spans="1:5" ht="15.75">
      <c r="A333" s="38"/>
      <c r="D333" s="46" t="s">
        <v>32</v>
      </c>
      <c r="E333" s="58"/>
    </row>
    <row r="338" spans="1:5" ht="18.75">
      <c r="D338" s="45" t="s">
        <v>30</v>
      </c>
      <c r="E338" s="46"/>
    </row>
    <row r="339" spans="1:5" ht="16.5" customHeight="1"/>
    <row r="340" spans="1:5" ht="16.5" customHeight="1"/>
    <row r="341" spans="1:5" ht="16.5" customHeight="1">
      <c r="D341" s="26" t="s">
        <v>31</v>
      </c>
    </row>
    <row r="342" spans="1:5" ht="16.5" customHeight="1">
      <c r="D342" s="47" t="s">
        <v>28</v>
      </c>
      <c r="E342" s="26"/>
    </row>
    <row r="343" spans="1:5" ht="16.5" customHeight="1">
      <c r="D343" s="26" t="s">
        <v>9</v>
      </c>
    </row>
    <row r="344" spans="1:5" ht="16.5" customHeight="1"/>
    <row r="345" spans="1:5" ht="16.5" customHeight="1"/>
    <row r="346" spans="1:5" ht="18.75">
      <c r="C346" s="48"/>
      <c r="D346" s="26" t="s">
        <v>29</v>
      </c>
    </row>
    <row r="347" spans="1:5" ht="16.5" customHeight="1">
      <c r="A347" s="49"/>
    </row>
    <row r="348" spans="1:5" ht="21.75" customHeight="1">
      <c r="A348" s="27" t="s">
        <v>4</v>
      </c>
      <c r="B348" s="86" t="s">
        <v>1</v>
      </c>
      <c r="C348" s="87"/>
      <c r="D348" s="27" t="s">
        <v>7</v>
      </c>
      <c r="E348" s="27" t="s">
        <v>8</v>
      </c>
    </row>
    <row r="349" spans="1:5" ht="16.5" customHeight="1">
      <c r="A349" s="50">
        <v>500</v>
      </c>
      <c r="B349" s="51" t="str">
        <f>+CONTRÔLE!G11</f>
        <v>ARTICLE 9</v>
      </c>
      <c r="C349" s="52"/>
      <c r="D349" s="53">
        <f>+CONTRÔLE!H11</f>
        <v>27.599999999999998</v>
      </c>
      <c r="E349" s="53">
        <f>A349*D349</f>
        <v>13799.999999999998</v>
      </c>
    </row>
    <row r="350" spans="1:5" ht="16.5" customHeight="1">
      <c r="A350" s="50">
        <v>205</v>
      </c>
      <c r="B350" s="51" t="str">
        <f>+CONTRÔLE!G24</f>
        <v>ARTICLE 22</v>
      </c>
      <c r="C350" s="52"/>
      <c r="D350" s="53">
        <f>+CONTRÔLE!H24</f>
        <v>43.199999999999996</v>
      </c>
      <c r="E350" s="53">
        <f t="shared" ref="E350" si="4">A350*D350</f>
        <v>8856</v>
      </c>
    </row>
    <row r="351" spans="1:5" ht="16.5" customHeight="1">
      <c r="A351" s="50"/>
      <c r="B351" s="51"/>
      <c r="C351" s="52"/>
      <c r="D351" s="53"/>
      <c r="E351" s="53"/>
    </row>
    <row r="352" spans="1:5" ht="16.5" customHeight="1">
      <c r="A352" s="50"/>
      <c r="B352" s="51"/>
      <c r="C352" s="52"/>
      <c r="D352" s="53"/>
      <c r="E352" s="53"/>
    </row>
    <row r="353" spans="1:5" ht="16.5" customHeight="1">
      <c r="A353" s="50"/>
      <c r="B353" s="51"/>
      <c r="C353" s="52"/>
      <c r="D353" s="53"/>
      <c r="E353" s="53"/>
    </row>
    <row r="354" spans="1:5" ht="16.5" customHeight="1">
      <c r="A354" s="50"/>
      <c r="B354" s="51"/>
      <c r="C354" s="52"/>
      <c r="D354" s="53"/>
      <c r="E354" s="53"/>
    </row>
    <row r="355" spans="1:5" ht="16.5" customHeight="1">
      <c r="A355" s="50"/>
      <c r="B355" s="51"/>
      <c r="C355" s="52"/>
      <c r="D355" s="53"/>
      <c r="E355" s="53"/>
    </row>
    <row r="356" spans="1:5" ht="16.5" customHeight="1">
      <c r="A356" s="50"/>
      <c r="B356" s="51"/>
      <c r="C356" s="52"/>
      <c r="D356" s="53"/>
      <c r="E356" s="53"/>
    </row>
    <row r="357" spans="1:5" ht="16.5" customHeight="1">
      <c r="A357" s="4"/>
      <c r="B357" s="5" t="s">
        <v>15</v>
      </c>
      <c r="C357" s="6"/>
      <c r="D357" s="7"/>
      <c r="E357" s="54">
        <f>SUM(E349:E356)</f>
        <v>22656</v>
      </c>
    </row>
    <row r="358" spans="1:5">
      <c r="A358" s="55"/>
      <c r="B358" s="56"/>
      <c r="C358" s="56"/>
      <c r="D358" s="56"/>
      <c r="E358" s="57"/>
    </row>
    <row r="359" spans="1:5" ht="23.25" customHeight="1">
      <c r="A359" s="58"/>
      <c r="B359" s="28" t="s">
        <v>10</v>
      </c>
      <c r="C359" s="28" t="s">
        <v>11</v>
      </c>
      <c r="D359" s="28" t="s">
        <v>14</v>
      </c>
      <c r="E359" s="58"/>
    </row>
    <row r="360" spans="1:5" ht="23.25" customHeight="1">
      <c r="A360" s="58"/>
      <c r="B360" s="59">
        <f>+E357</f>
        <v>22656</v>
      </c>
      <c r="C360" s="59">
        <f>B360*0.2</f>
        <v>4531.2</v>
      </c>
      <c r="D360" s="59">
        <f>B360+C360</f>
        <v>27187.200000000001</v>
      </c>
      <c r="E360" s="58"/>
    </row>
    <row r="361" spans="1:5">
      <c r="A361" s="58"/>
      <c r="B361" s="60"/>
      <c r="C361" s="60"/>
      <c r="D361" s="60"/>
      <c r="E361" s="58"/>
    </row>
    <row r="362" spans="1:5" ht="15.75" thickBot="1">
      <c r="A362" s="61"/>
      <c r="B362" s="61"/>
      <c r="C362" s="61"/>
      <c r="D362" s="61"/>
      <c r="E362" s="61"/>
    </row>
    <row r="363" spans="1:5" ht="15.75">
      <c r="A363" s="62" t="s">
        <v>42</v>
      </c>
      <c r="C363" s="48"/>
      <c r="D363" s="48"/>
      <c r="E363" s="48"/>
    </row>
    <row r="364" spans="1:5" ht="15.75">
      <c r="A364" s="63" t="str">
        <f>UPPER(Conversion!C11)</f>
        <v>VINGT SEPT MILLE CENT QUATRE-VINGT-SEPT DH ET VINGT CENTIMES</v>
      </c>
      <c r="B364" s="48"/>
      <c r="D364" s="48"/>
      <c r="E364" s="48"/>
    </row>
    <row r="365" spans="1:5" ht="15.75">
      <c r="A365" s="64"/>
      <c r="B365" s="48"/>
      <c r="C365" s="48"/>
      <c r="D365" s="48"/>
      <c r="E365" s="48"/>
    </row>
    <row r="366" spans="1:5" ht="15.75">
      <c r="A366" s="62" t="s">
        <v>41</v>
      </c>
      <c r="B366" s="48"/>
      <c r="D366" s="48"/>
      <c r="E366" s="48"/>
    </row>
    <row r="368" spans="1:5">
      <c r="A368" s="38"/>
    </row>
    <row r="369" spans="1:5">
      <c r="A369" s="38"/>
    </row>
    <row r="370" spans="1:5" ht="15.75">
      <c r="A370" s="38"/>
      <c r="D370" s="46" t="s">
        <v>32</v>
      </c>
      <c r="E370" s="58"/>
    </row>
    <row r="375" spans="1:5" ht="18.75">
      <c r="D375" s="45" t="s">
        <v>30</v>
      </c>
      <c r="E375" s="46"/>
    </row>
    <row r="376" spans="1:5" ht="16.5" customHeight="1"/>
    <row r="377" spans="1:5" ht="16.5" customHeight="1"/>
    <row r="378" spans="1:5" ht="16.5" customHeight="1">
      <c r="D378" s="26" t="s">
        <v>31</v>
      </c>
    </row>
    <row r="379" spans="1:5" ht="16.5" customHeight="1">
      <c r="D379" s="47" t="s">
        <v>28</v>
      </c>
      <c r="E379" s="26"/>
    </row>
    <row r="380" spans="1:5" ht="16.5" customHeight="1">
      <c r="D380" s="26" t="s">
        <v>9</v>
      </c>
    </row>
    <row r="381" spans="1:5" ht="16.5" customHeight="1"/>
    <row r="382" spans="1:5" ht="16.5" customHeight="1"/>
    <row r="383" spans="1:5" ht="18.75">
      <c r="C383" s="48"/>
      <c r="D383" s="26" t="s">
        <v>29</v>
      </c>
    </row>
    <row r="384" spans="1:5" ht="16.5" customHeight="1">
      <c r="A384" s="49"/>
    </row>
    <row r="385" spans="1:5" ht="21.75" customHeight="1">
      <c r="A385" s="27" t="s">
        <v>4</v>
      </c>
      <c r="B385" s="86" t="s">
        <v>1</v>
      </c>
      <c r="C385" s="87"/>
      <c r="D385" s="27" t="s">
        <v>7</v>
      </c>
      <c r="E385" s="27" t="s">
        <v>8</v>
      </c>
    </row>
    <row r="386" spans="1:5" ht="16.5" customHeight="1">
      <c r="A386" s="50">
        <v>900</v>
      </c>
      <c r="B386" s="51" t="str">
        <f>+CONTRÔLE!G15</f>
        <v>ARTICLE 13</v>
      </c>
      <c r="C386" s="52"/>
      <c r="D386" s="53">
        <f>+CONTRÔLE!H15</f>
        <v>32.4</v>
      </c>
      <c r="E386" s="53">
        <f>A386*D386</f>
        <v>29160</v>
      </c>
    </row>
    <row r="387" spans="1:5" ht="16.5" customHeight="1">
      <c r="A387" s="50">
        <v>750</v>
      </c>
      <c r="B387" s="51" t="str">
        <f>+CONTRÔLE!G18</f>
        <v>ARTICLE 16</v>
      </c>
      <c r="C387" s="52"/>
      <c r="D387" s="53">
        <f>+CONTRÔLE!H18</f>
        <v>36</v>
      </c>
      <c r="E387" s="53">
        <f t="shared" ref="E387" si="5">A387*D387</f>
        <v>27000</v>
      </c>
    </row>
    <row r="388" spans="1:5" ht="16.5" customHeight="1">
      <c r="A388" s="50"/>
      <c r="B388" s="51"/>
      <c r="C388" s="52"/>
      <c r="D388" s="53"/>
      <c r="E388" s="53"/>
    </row>
    <row r="389" spans="1:5" ht="16.5" customHeight="1">
      <c r="A389" s="50"/>
      <c r="B389" s="51"/>
      <c r="C389" s="52"/>
      <c r="D389" s="53"/>
      <c r="E389" s="53"/>
    </row>
    <row r="390" spans="1:5" ht="16.5" customHeight="1">
      <c r="A390" s="50"/>
      <c r="B390" s="51"/>
      <c r="C390" s="52"/>
      <c r="D390" s="53"/>
      <c r="E390" s="53"/>
    </row>
    <row r="391" spans="1:5" ht="16.5" customHeight="1">
      <c r="A391" s="50"/>
      <c r="B391" s="51"/>
      <c r="C391" s="52"/>
      <c r="D391" s="53"/>
      <c r="E391" s="53"/>
    </row>
    <row r="392" spans="1:5" ht="16.5" customHeight="1">
      <c r="A392" s="50"/>
      <c r="B392" s="51"/>
      <c r="C392" s="52"/>
      <c r="D392" s="53"/>
      <c r="E392" s="53"/>
    </row>
    <row r="393" spans="1:5" ht="16.5" customHeight="1">
      <c r="A393" s="50"/>
      <c r="B393" s="51"/>
      <c r="C393" s="52"/>
      <c r="D393" s="53"/>
      <c r="E393" s="53"/>
    </row>
    <row r="394" spans="1:5" ht="16.5" customHeight="1">
      <c r="A394" s="4"/>
      <c r="B394" s="5" t="s">
        <v>15</v>
      </c>
      <c r="C394" s="6"/>
      <c r="D394" s="7"/>
      <c r="E394" s="54">
        <f>SUM(E386:E393)</f>
        <v>56160</v>
      </c>
    </row>
    <row r="395" spans="1:5">
      <c r="A395" s="55"/>
      <c r="B395" s="56"/>
      <c r="C395" s="56"/>
      <c r="D395" s="56"/>
      <c r="E395" s="57"/>
    </row>
    <row r="396" spans="1:5" ht="23.25" customHeight="1">
      <c r="A396" s="58"/>
      <c r="B396" s="28" t="s">
        <v>10</v>
      </c>
      <c r="C396" s="28" t="s">
        <v>11</v>
      </c>
      <c r="D396" s="28" t="s">
        <v>14</v>
      </c>
      <c r="E396" s="58"/>
    </row>
    <row r="397" spans="1:5" ht="23.25" customHeight="1">
      <c r="A397" s="58"/>
      <c r="B397" s="59">
        <f>+E394</f>
        <v>56160</v>
      </c>
      <c r="C397" s="59">
        <f>B397*0.2</f>
        <v>11232</v>
      </c>
      <c r="D397" s="59">
        <f>B397+C397</f>
        <v>67392</v>
      </c>
      <c r="E397" s="58"/>
    </row>
    <row r="398" spans="1:5">
      <c r="A398" s="58"/>
      <c r="B398" s="60"/>
      <c r="C398" s="60"/>
      <c r="D398" s="60"/>
      <c r="E398" s="58"/>
    </row>
    <row r="399" spans="1:5" ht="15.75" thickBot="1">
      <c r="A399" s="61"/>
      <c r="B399" s="61"/>
      <c r="C399" s="61"/>
      <c r="D399" s="61"/>
      <c r="E399" s="61"/>
    </row>
    <row r="400" spans="1:5" ht="15.75">
      <c r="A400" s="62" t="s">
        <v>42</v>
      </c>
      <c r="C400" s="48"/>
      <c r="D400" s="48"/>
      <c r="E400" s="48"/>
    </row>
    <row r="401" spans="1:5" ht="15.75">
      <c r="A401" s="63" t="str">
        <f>UPPER(Conversion!C12)</f>
        <v>SOIXANTE SEPT MILLE TROIS CENT QUATRE-VINGT-DOUZE DH</v>
      </c>
      <c r="B401" s="48"/>
      <c r="D401" s="48"/>
      <c r="E401" s="48"/>
    </row>
    <row r="402" spans="1:5" ht="15.75">
      <c r="A402" s="64"/>
      <c r="B402" s="48"/>
      <c r="C402" s="48"/>
      <c r="D402" s="48"/>
      <c r="E402" s="48"/>
    </row>
    <row r="403" spans="1:5" ht="15.75">
      <c r="A403" s="62" t="s">
        <v>41</v>
      </c>
      <c r="B403" s="48"/>
      <c r="D403" s="48"/>
      <c r="E403" s="48"/>
    </row>
    <row r="405" spans="1:5">
      <c r="A405" s="38"/>
    </row>
    <row r="406" spans="1:5">
      <c r="A406" s="38"/>
    </row>
    <row r="407" spans="1:5" ht="15.75">
      <c r="A407" s="38"/>
      <c r="D407" s="46" t="s">
        <v>32</v>
      </c>
      <c r="E407" s="58"/>
    </row>
    <row r="412" spans="1:5" ht="18.75">
      <c r="D412" s="45" t="s">
        <v>30</v>
      </c>
      <c r="E412" s="46"/>
    </row>
    <row r="413" spans="1:5" ht="16.5" customHeight="1"/>
    <row r="414" spans="1:5" ht="16.5" customHeight="1"/>
    <row r="415" spans="1:5" ht="16.5" customHeight="1">
      <c r="D415" s="26" t="s">
        <v>31</v>
      </c>
    </row>
    <row r="416" spans="1:5" ht="16.5" customHeight="1">
      <c r="D416" s="47" t="s">
        <v>28</v>
      </c>
      <c r="E416" s="26"/>
    </row>
    <row r="417" spans="1:5" ht="16.5" customHeight="1">
      <c r="D417" s="26" t="s">
        <v>9</v>
      </c>
    </row>
    <row r="418" spans="1:5" ht="16.5" customHeight="1"/>
    <row r="419" spans="1:5" ht="16.5" customHeight="1"/>
    <row r="420" spans="1:5" ht="18.75">
      <c r="C420" s="48"/>
      <c r="D420" s="26" t="s">
        <v>29</v>
      </c>
    </row>
    <row r="421" spans="1:5" ht="16.5" customHeight="1">
      <c r="A421" s="49"/>
    </row>
    <row r="422" spans="1:5" ht="21.75" customHeight="1">
      <c r="A422" s="27" t="s">
        <v>4</v>
      </c>
      <c r="B422" s="86" t="s">
        <v>1</v>
      </c>
      <c r="C422" s="87"/>
      <c r="D422" s="27" t="s">
        <v>7</v>
      </c>
      <c r="E422" s="27" t="s">
        <v>8</v>
      </c>
    </row>
    <row r="423" spans="1:5" ht="16.5" customHeight="1">
      <c r="A423" s="50">
        <v>10000</v>
      </c>
      <c r="B423" s="51" t="str">
        <f>+CONTRÔLE!G10</f>
        <v>ARTICLE 8</v>
      </c>
      <c r="C423" s="52"/>
      <c r="D423" s="53">
        <f>+CONTRÔLE!H10</f>
        <v>26.4</v>
      </c>
      <c r="E423" s="53">
        <f>A423*D423</f>
        <v>264000</v>
      </c>
    </row>
    <row r="424" spans="1:5" ht="16.5" customHeight="1">
      <c r="A424" s="50">
        <v>300</v>
      </c>
      <c r="B424" s="51" t="str">
        <f>+CONTRÔLE!G25</f>
        <v>ARTICLE 23</v>
      </c>
      <c r="C424" s="52"/>
      <c r="D424" s="53">
        <f>+CONTRÔLE!H25</f>
        <v>44.4</v>
      </c>
      <c r="E424" s="53">
        <f t="shared" ref="E424" si="6">A424*D424</f>
        <v>13320</v>
      </c>
    </row>
    <row r="425" spans="1:5" ht="16.5" customHeight="1">
      <c r="A425" s="50"/>
      <c r="B425" s="51"/>
      <c r="C425" s="52"/>
      <c r="D425" s="53"/>
      <c r="E425" s="53"/>
    </row>
    <row r="426" spans="1:5" ht="16.5" customHeight="1">
      <c r="A426" s="50"/>
      <c r="B426" s="51"/>
      <c r="C426" s="52"/>
      <c r="D426" s="53"/>
      <c r="E426" s="53"/>
    </row>
    <row r="427" spans="1:5" ht="16.5" customHeight="1">
      <c r="A427" s="50"/>
      <c r="B427" s="51"/>
      <c r="C427" s="52"/>
      <c r="D427" s="53"/>
      <c r="E427" s="53"/>
    </row>
    <row r="428" spans="1:5" ht="16.5" customHeight="1">
      <c r="A428" s="50"/>
      <c r="B428" s="51"/>
      <c r="C428" s="52"/>
      <c r="D428" s="53"/>
      <c r="E428" s="53"/>
    </row>
    <row r="429" spans="1:5" ht="16.5" customHeight="1">
      <c r="A429" s="50"/>
      <c r="B429" s="51"/>
      <c r="C429" s="52"/>
      <c r="D429" s="53"/>
      <c r="E429" s="53"/>
    </row>
    <row r="430" spans="1:5" ht="16.5" customHeight="1">
      <c r="A430" s="50"/>
      <c r="B430" s="51"/>
      <c r="C430" s="52"/>
      <c r="D430" s="53"/>
      <c r="E430" s="53"/>
    </row>
    <row r="431" spans="1:5" ht="16.5" customHeight="1">
      <c r="A431" s="4"/>
      <c r="B431" s="5" t="s">
        <v>15</v>
      </c>
      <c r="C431" s="6"/>
      <c r="D431" s="7"/>
      <c r="E431" s="54">
        <f>SUM(E423:E430)</f>
        <v>277320</v>
      </c>
    </row>
    <row r="432" spans="1:5">
      <c r="A432" s="55"/>
      <c r="B432" s="56"/>
      <c r="C432" s="56"/>
      <c r="D432" s="56"/>
      <c r="E432" s="57"/>
    </row>
    <row r="433" spans="1:5" ht="23.25" customHeight="1">
      <c r="A433" s="58"/>
      <c r="B433" s="28" t="s">
        <v>10</v>
      </c>
      <c r="C433" s="28" t="s">
        <v>11</v>
      </c>
      <c r="D433" s="28" t="s">
        <v>14</v>
      </c>
      <c r="E433" s="58"/>
    </row>
    <row r="434" spans="1:5" ht="23.25" customHeight="1">
      <c r="A434" s="58"/>
      <c r="B434" s="59">
        <f>+E431</f>
        <v>277320</v>
      </c>
      <c r="C434" s="59">
        <f>B434*0.2</f>
        <v>55464</v>
      </c>
      <c r="D434" s="59">
        <f>B434+C434</f>
        <v>332784</v>
      </c>
      <c r="E434" s="58"/>
    </row>
    <row r="435" spans="1:5">
      <c r="A435" s="58"/>
      <c r="B435" s="60"/>
      <c r="C435" s="60"/>
      <c r="D435" s="60"/>
      <c r="E435" s="58"/>
    </row>
    <row r="436" spans="1:5" ht="15.75" thickBot="1">
      <c r="A436" s="61"/>
      <c r="B436" s="61"/>
      <c r="C436" s="61"/>
      <c r="D436" s="61"/>
      <c r="E436" s="61"/>
    </row>
    <row r="437" spans="1:5" ht="15.75">
      <c r="A437" s="62" t="s">
        <v>42</v>
      </c>
      <c r="C437" s="48"/>
      <c r="D437" s="48"/>
      <c r="E437" s="48"/>
    </row>
    <row r="438" spans="1:5" ht="15.75">
      <c r="A438" s="63" t="str">
        <f>UPPER(Conversion!C13)</f>
        <v>TROIS CENT TRENTE DEUX MILLE SEPT CENT QUATRE-VINGT-QUATRE DH</v>
      </c>
      <c r="B438" s="48"/>
      <c r="D438" s="48"/>
      <c r="E438" s="48"/>
    </row>
    <row r="439" spans="1:5" ht="15.75">
      <c r="A439" s="64"/>
      <c r="B439" s="48"/>
      <c r="C439" s="48"/>
      <c r="D439" s="48"/>
      <c r="E439" s="48"/>
    </row>
    <row r="440" spans="1:5" ht="15.75">
      <c r="A440" s="62" t="s">
        <v>41</v>
      </c>
      <c r="B440" s="48"/>
      <c r="D440" s="48"/>
      <c r="E440" s="48"/>
    </row>
    <row r="442" spans="1:5">
      <c r="A442" s="38"/>
    </row>
    <row r="443" spans="1:5">
      <c r="A443" s="38"/>
    </row>
    <row r="444" spans="1:5" ht="15.75">
      <c r="A444" s="38"/>
      <c r="D444" s="46" t="s">
        <v>32</v>
      </c>
      <c r="E444" s="58"/>
    </row>
    <row r="449" spans="1:5" ht="18.75">
      <c r="D449" s="45" t="s">
        <v>30</v>
      </c>
      <c r="E449" s="46"/>
    </row>
    <row r="450" spans="1:5" ht="16.5" customHeight="1"/>
    <row r="451" spans="1:5" ht="16.5" customHeight="1"/>
    <row r="452" spans="1:5" ht="16.5" customHeight="1">
      <c r="D452" s="26" t="s">
        <v>31</v>
      </c>
    </row>
    <row r="453" spans="1:5" ht="16.5" customHeight="1">
      <c r="D453" s="47" t="s">
        <v>28</v>
      </c>
      <c r="E453" s="26"/>
    </row>
    <row r="454" spans="1:5" ht="16.5" customHeight="1">
      <c r="D454" s="26" t="s">
        <v>9</v>
      </c>
    </row>
    <row r="455" spans="1:5" ht="16.5" customHeight="1"/>
    <row r="456" spans="1:5" ht="16.5" customHeight="1"/>
    <row r="457" spans="1:5" ht="18.75">
      <c r="C457" s="48"/>
      <c r="D457" s="26" t="s">
        <v>29</v>
      </c>
    </row>
    <row r="458" spans="1:5" ht="16.5" customHeight="1">
      <c r="A458" s="49"/>
    </row>
    <row r="459" spans="1:5" ht="21.75" customHeight="1">
      <c r="A459" s="27" t="s">
        <v>4</v>
      </c>
      <c r="B459" s="86" t="s">
        <v>1</v>
      </c>
      <c r="C459" s="87"/>
      <c r="D459" s="27" t="s">
        <v>7</v>
      </c>
      <c r="E459" s="27" t="s">
        <v>8</v>
      </c>
    </row>
    <row r="460" spans="1:5" ht="16.5" customHeight="1">
      <c r="A460" s="50">
        <v>1000</v>
      </c>
      <c r="B460" s="51" t="str">
        <f>+CONTRÔLE!G17</f>
        <v>ARTICLE 15</v>
      </c>
      <c r="C460" s="52"/>
      <c r="D460" s="53">
        <f>+CONTRÔLE!H17</f>
        <v>34.799999999999997</v>
      </c>
      <c r="E460" s="53">
        <f>A460*D460</f>
        <v>34800</v>
      </c>
    </row>
    <row r="461" spans="1:5" ht="16.5" customHeight="1">
      <c r="A461" s="50">
        <v>250</v>
      </c>
      <c r="B461" s="51" t="str">
        <f>+CONTRÔLE!G14</f>
        <v>ARTICLE 12</v>
      </c>
      <c r="C461" s="52"/>
      <c r="D461" s="53">
        <f>+CONTRÔLE!H14</f>
        <v>31.2</v>
      </c>
      <c r="E461" s="53">
        <f t="shared" ref="E461" si="7">A461*D461</f>
        <v>7800</v>
      </c>
    </row>
    <row r="462" spans="1:5" ht="16.5" customHeight="1">
      <c r="A462" s="50"/>
      <c r="B462" s="51"/>
      <c r="C462" s="52"/>
      <c r="D462" s="53"/>
      <c r="E462" s="53"/>
    </row>
    <row r="463" spans="1:5" ht="16.5" customHeight="1">
      <c r="A463" s="50"/>
      <c r="B463" s="51"/>
      <c r="C463" s="52"/>
      <c r="D463" s="53"/>
      <c r="E463" s="53"/>
    </row>
    <row r="464" spans="1:5" ht="16.5" customHeight="1">
      <c r="A464" s="50"/>
      <c r="B464" s="51"/>
      <c r="C464" s="52"/>
      <c r="D464" s="53"/>
      <c r="E464" s="53"/>
    </row>
    <row r="465" spans="1:5" ht="16.5" customHeight="1">
      <c r="A465" s="50"/>
      <c r="B465" s="51"/>
      <c r="C465" s="52"/>
      <c r="D465" s="53"/>
      <c r="E465" s="53"/>
    </row>
    <row r="466" spans="1:5" ht="16.5" customHeight="1">
      <c r="A466" s="50"/>
      <c r="B466" s="51"/>
      <c r="C466" s="52"/>
      <c r="D466" s="53"/>
      <c r="E466" s="53"/>
    </row>
    <row r="467" spans="1:5" ht="16.5" customHeight="1">
      <c r="A467" s="50"/>
      <c r="B467" s="51"/>
      <c r="C467" s="52"/>
      <c r="D467" s="53"/>
      <c r="E467" s="53"/>
    </row>
    <row r="468" spans="1:5" ht="16.5" customHeight="1">
      <c r="A468" s="4"/>
      <c r="B468" s="5" t="s">
        <v>15</v>
      </c>
      <c r="C468" s="6"/>
      <c r="D468" s="7"/>
      <c r="E468" s="54">
        <f>SUM(E460:E467)</f>
        <v>42600</v>
      </c>
    </row>
    <row r="469" spans="1:5">
      <c r="A469" s="55"/>
      <c r="B469" s="56"/>
      <c r="C469" s="56"/>
      <c r="D469" s="56"/>
      <c r="E469" s="57"/>
    </row>
    <row r="470" spans="1:5" ht="23.25" customHeight="1">
      <c r="A470" s="58"/>
      <c r="B470" s="28" t="s">
        <v>10</v>
      </c>
      <c r="C470" s="28" t="s">
        <v>11</v>
      </c>
      <c r="D470" s="28" t="s">
        <v>14</v>
      </c>
      <c r="E470" s="58"/>
    </row>
    <row r="471" spans="1:5" ht="23.25" customHeight="1">
      <c r="A471" s="58"/>
      <c r="B471" s="59">
        <f>+E468</f>
        <v>42600</v>
      </c>
      <c r="C471" s="59">
        <f>B471*0.2</f>
        <v>8520</v>
      </c>
      <c r="D471" s="59">
        <f>B471+C471</f>
        <v>51120</v>
      </c>
      <c r="E471" s="58"/>
    </row>
    <row r="472" spans="1:5">
      <c r="A472" s="58"/>
      <c r="B472" s="60"/>
      <c r="C472" s="60"/>
      <c r="D472" s="60"/>
      <c r="E472" s="58"/>
    </row>
    <row r="473" spans="1:5" ht="15.75" thickBot="1">
      <c r="A473" s="61"/>
      <c r="B473" s="61"/>
      <c r="C473" s="61"/>
      <c r="D473" s="61"/>
      <c r="E473" s="61"/>
    </row>
    <row r="474" spans="1:5" ht="15.75">
      <c r="A474" s="62" t="s">
        <v>42</v>
      </c>
      <c r="C474" s="48"/>
      <c r="D474" s="48"/>
      <c r="E474" s="48"/>
    </row>
    <row r="475" spans="1:5" ht="15.75">
      <c r="A475" s="63" t="str">
        <f>UPPER(Conversion!C14)</f>
        <v>CINQUANTE ET UN MILLE CENT VINGT DH</v>
      </c>
      <c r="B475" s="48"/>
      <c r="D475" s="48"/>
      <c r="E475" s="48"/>
    </row>
    <row r="476" spans="1:5" ht="15.75">
      <c r="A476" s="64"/>
      <c r="B476" s="48"/>
      <c r="C476" s="48"/>
      <c r="D476" s="48"/>
      <c r="E476" s="48"/>
    </row>
    <row r="477" spans="1:5" ht="15.75">
      <c r="A477" s="62" t="s">
        <v>41</v>
      </c>
      <c r="B477" s="48"/>
      <c r="D477" s="48"/>
      <c r="E477" s="48"/>
    </row>
    <row r="479" spans="1:5">
      <c r="A479" s="38"/>
    </row>
    <row r="480" spans="1:5">
      <c r="A480" s="38"/>
    </row>
    <row r="481" spans="1:5" ht="15.75">
      <c r="A481" s="38"/>
      <c r="D481" s="46" t="s">
        <v>32</v>
      </c>
      <c r="E481" s="58"/>
    </row>
    <row r="486" spans="1:5" ht="18.75">
      <c r="D486" s="45" t="s">
        <v>30</v>
      </c>
      <c r="E486" s="46"/>
    </row>
    <row r="487" spans="1:5" ht="16.5" customHeight="1"/>
    <row r="488" spans="1:5" ht="16.5" customHeight="1"/>
    <row r="489" spans="1:5" ht="16.5" customHeight="1">
      <c r="D489" s="26" t="s">
        <v>31</v>
      </c>
    </row>
    <row r="490" spans="1:5" ht="16.5" customHeight="1">
      <c r="D490" s="47" t="s">
        <v>28</v>
      </c>
      <c r="E490" s="26"/>
    </row>
    <row r="491" spans="1:5" ht="16.5" customHeight="1">
      <c r="D491" s="26" t="s">
        <v>9</v>
      </c>
    </row>
    <row r="492" spans="1:5" ht="16.5" customHeight="1"/>
    <row r="493" spans="1:5" ht="16.5" customHeight="1"/>
    <row r="494" spans="1:5" ht="18.75">
      <c r="C494" s="48"/>
      <c r="D494" s="26" t="s">
        <v>29</v>
      </c>
    </row>
    <row r="495" spans="1:5" ht="16.5" customHeight="1">
      <c r="A495" s="49"/>
    </row>
    <row r="496" spans="1:5" ht="21.75" customHeight="1">
      <c r="A496" s="27" t="s">
        <v>4</v>
      </c>
      <c r="B496" s="86" t="s">
        <v>1</v>
      </c>
      <c r="C496" s="87"/>
      <c r="D496" s="27" t="s">
        <v>7</v>
      </c>
      <c r="E496" s="27" t="s">
        <v>8</v>
      </c>
    </row>
    <row r="497" spans="1:5" ht="16.5" customHeight="1">
      <c r="A497" s="50">
        <v>270</v>
      </c>
      <c r="B497" s="51" t="str">
        <f>+CONTRÔLE!G21</f>
        <v>ARTICLE 19</v>
      </c>
      <c r="C497" s="52"/>
      <c r="D497" s="53">
        <f>+CONTRÔLE!H21</f>
        <v>39.6</v>
      </c>
      <c r="E497" s="53">
        <f>A497*D497</f>
        <v>10692</v>
      </c>
    </row>
    <row r="498" spans="1:5" ht="16.5" customHeight="1">
      <c r="A498" s="50"/>
      <c r="B498" s="51"/>
      <c r="C498" s="52"/>
      <c r="D498" s="53"/>
      <c r="E498" s="53"/>
    </row>
    <row r="499" spans="1:5" ht="16.5" customHeight="1">
      <c r="A499" s="50"/>
      <c r="B499" s="51"/>
      <c r="C499" s="52"/>
      <c r="D499" s="53"/>
      <c r="E499" s="53"/>
    </row>
    <row r="500" spans="1:5" ht="16.5" customHeight="1">
      <c r="A500" s="50"/>
      <c r="B500" s="51"/>
      <c r="C500" s="52"/>
      <c r="D500" s="53"/>
      <c r="E500" s="53"/>
    </row>
    <row r="501" spans="1:5" ht="16.5" customHeight="1">
      <c r="A501" s="50"/>
      <c r="B501" s="51"/>
      <c r="C501" s="52"/>
      <c r="D501" s="53"/>
      <c r="E501" s="53"/>
    </row>
    <row r="502" spans="1:5" ht="16.5" customHeight="1">
      <c r="A502" s="50"/>
      <c r="B502" s="51"/>
      <c r="C502" s="52"/>
      <c r="D502" s="53"/>
      <c r="E502" s="53"/>
    </row>
    <row r="503" spans="1:5" ht="16.5" customHeight="1">
      <c r="A503" s="50"/>
      <c r="B503" s="51"/>
      <c r="C503" s="52"/>
      <c r="D503" s="53"/>
      <c r="E503" s="53"/>
    </row>
    <row r="504" spans="1:5" ht="16.5" customHeight="1">
      <c r="A504" s="50"/>
      <c r="B504" s="51"/>
      <c r="C504" s="52"/>
      <c r="D504" s="53"/>
      <c r="E504" s="53"/>
    </row>
    <row r="505" spans="1:5" ht="16.5" customHeight="1">
      <c r="A505" s="4"/>
      <c r="B505" s="5" t="s">
        <v>15</v>
      </c>
      <c r="C505" s="6"/>
      <c r="D505" s="7"/>
      <c r="E505" s="54">
        <f>SUM(E497:E504)</f>
        <v>10692</v>
      </c>
    </row>
    <row r="506" spans="1:5">
      <c r="A506" s="55"/>
      <c r="B506" s="56"/>
      <c r="C506" s="56"/>
      <c r="D506" s="56"/>
      <c r="E506" s="57"/>
    </row>
    <row r="507" spans="1:5" ht="23.25" customHeight="1">
      <c r="A507" s="58"/>
      <c r="B507" s="28" t="s">
        <v>10</v>
      </c>
      <c r="C507" s="28" t="s">
        <v>11</v>
      </c>
      <c r="D507" s="28" t="s">
        <v>14</v>
      </c>
      <c r="E507" s="58"/>
    </row>
    <row r="508" spans="1:5" ht="23.25" customHeight="1">
      <c r="A508" s="58"/>
      <c r="B508" s="59">
        <f>+E505</f>
        <v>10692</v>
      </c>
      <c r="C508" s="59">
        <f>B508*0.2</f>
        <v>2138.4</v>
      </c>
      <c r="D508" s="59">
        <f>B508+C508</f>
        <v>12830.4</v>
      </c>
      <c r="E508" s="58"/>
    </row>
    <row r="509" spans="1:5">
      <c r="A509" s="58"/>
      <c r="B509" s="60"/>
      <c r="C509" s="60"/>
      <c r="D509" s="60"/>
      <c r="E509" s="58"/>
    </row>
    <row r="510" spans="1:5" ht="15.75" thickBot="1">
      <c r="A510" s="61"/>
      <c r="B510" s="61"/>
      <c r="C510" s="61"/>
      <c r="D510" s="61"/>
      <c r="E510" s="61"/>
    </row>
    <row r="511" spans="1:5" ht="15.75">
      <c r="A511" s="62" t="s">
        <v>42</v>
      </c>
      <c r="C511" s="48"/>
      <c r="D511" s="48"/>
      <c r="E511" s="48"/>
    </row>
    <row r="512" spans="1:5" ht="15.75">
      <c r="A512" s="63" t="str">
        <f>UPPER(Conversion!C15)</f>
        <v>DOUZE MILLE HUIT CENT TRENTE DH ET QUARANTE CENTIMES</v>
      </c>
      <c r="B512" s="48"/>
      <c r="D512" s="48"/>
      <c r="E512" s="48"/>
    </row>
    <row r="513" spans="1:5" ht="15.75">
      <c r="A513" s="64"/>
      <c r="B513" s="48"/>
      <c r="C513" s="48"/>
      <c r="D513" s="48"/>
      <c r="E513" s="48"/>
    </row>
    <row r="514" spans="1:5" ht="15.75">
      <c r="A514" s="62" t="s">
        <v>41</v>
      </c>
      <c r="B514" s="48"/>
      <c r="D514" s="48"/>
      <c r="E514" s="48"/>
    </row>
    <row r="516" spans="1:5">
      <c r="A516" s="38"/>
    </row>
    <row r="517" spans="1:5">
      <c r="A517" s="38"/>
    </row>
    <row r="518" spans="1:5" ht="15.75">
      <c r="A518" s="38"/>
      <c r="D518" s="46" t="s">
        <v>32</v>
      </c>
      <c r="E518" s="58"/>
    </row>
    <row r="523" spans="1:5" ht="18.75">
      <c r="D523" s="45" t="s">
        <v>30</v>
      </c>
      <c r="E523" s="46"/>
    </row>
    <row r="524" spans="1:5" ht="16.5" customHeight="1"/>
    <row r="525" spans="1:5" ht="16.5" customHeight="1"/>
    <row r="526" spans="1:5" ht="16.5" customHeight="1">
      <c r="D526" s="26" t="s">
        <v>31</v>
      </c>
    </row>
    <row r="527" spans="1:5" ht="16.5" customHeight="1">
      <c r="D527" s="47" t="s">
        <v>28</v>
      </c>
      <c r="E527" s="26"/>
    </row>
    <row r="528" spans="1:5" ht="16.5" customHeight="1">
      <c r="D528" s="26" t="s">
        <v>9</v>
      </c>
    </row>
    <row r="529" spans="1:5" ht="16.5" customHeight="1"/>
    <row r="530" spans="1:5" ht="16.5" customHeight="1"/>
    <row r="531" spans="1:5" ht="18.75">
      <c r="C531" s="48"/>
      <c r="D531" s="26" t="s">
        <v>29</v>
      </c>
    </row>
    <row r="532" spans="1:5" ht="16.5" customHeight="1">
      <c r="A532" s="49"/>
    </row>
    <row r="533" spans="1:5" ht="21.75" customHeight="1">
      <c r="A533" s="27" t="s">
        <v>4</v>
      </c>
      <c r="B533" s="86" t="s">
        <v>1</v>
      </c>
      <c r="C533" s="87"/>
      <c r="D533" s="27" t="s">
        <v>7</v>
      </c>
      <c r="E533" s="27" t="s">
        <v>8</v>
      </c>
    </row>
    <row r="534" spans="1:5" ht="16.5" customHeight="1">
      <c r="A534" s="50">
        <v>2714</v>
      </c>
      <c r="B534" s="51" t="str">
        <f>+CONTRÔLE!G10</f>
        <v>ARTICLE 8</v>
      </c>
      <c r="C534" s="52"/>
      <c r="D534" s="53">
        <f>+CONTRÔLE!H10</f>
        <v>26.4</v>
      </c>
      <c r="E534" s="53">
        <f>A534*D534</f>
        <v>71649.599999999991</v>
      </c>
    </row>
    <row r="535" spans="1:5" ht="16.5" customHeight="1">
      <c r="A535" s="50">
        <v>150</v>
      </c>
      <c r="B535" s="51" t="str">
        <f>+CONTRÔLE!G21</f>
        <v>ARTICLE 19</v>
      </c>
      <c r="C535" s="52"/>
      <c r="D535" s="53">
        <f>+CONTRÔLE!H21</f>
        <v>39.6</v>
      </c>
      <c r="E535" s="53">
        <f t="shared" ref="E535" si="8">A535*D535</f>
        <v>5940</v>
      </c>
    </row>
    <row r="536" spans="1:5" ht="16.5" customHeight="1">
      <c r="A536" s="50"/>
      <c r="B536" s="51"/>
      <c r="C536" s="52"/>
      <c r="D536" s="53"/>
      <c r="E536" s="53"/>
    </row>
    <row r="537" spans="1:5" ht="16.5" customHeight="1">
      <c r="A537" s="50"/>
      <c r="B537" s="51"/>
      <c r="C537" s="52"/>
      <c r="D537" s="53"/>
      <c r="E537" s="53"/>
    </row>
    <row r="538" spans="1:5" ht="16.5" customHeight="1">
      <c r="A538" s="50"/>
      <c r="B538" s="51"/>
      <c r="C538" s="52"/>
      <c r="D538" s="53"/>
      <c r="E538" s="53"/>
    </row>
    <row r="539" spans="1:5" ht="16.5" customHeight="1">
      <c r="A539" s="50"/>
      <c r="B539" s="51"/>
      <c r="C539" s="52"/>
      <c r="D539" s="53"/>
      <c r="E539" s="53"/>
    </row>
    <row r="540" spans="1:5" ht="16.5" customHeight="1">
      <c r="A540" s="50"/>
      <c r="B540" s="51"/>
      <c r="C540" s="52"/>
      <c r="D540" s="53"/>
      <c r="E540" s="53"/>
    </row>
    <row r="541" spans="1:5" ht="16.5" customHeight="1">
      <c r="A541" s="50"/>
      <c r="B541" s="51"/>
      <c r="C541" s="52"/>
      <c r="D541" s="53"/>
      <c r="E541" s="53"/>
    </row>
    <row r="542" spans="1:5" ht="16.5" customHeight="1">
      <c r="A542" s="4"/>
      <c r="B542" s="5" t="s">
        <v>15</v>
      </c>
      <c r="C542" s="6"/>
      <c r="D542" s="7"/>
      <c r="E542" s="54">
        <f>SUM(E534:E541)</f>
        <v>77589.599999999991</v>
      </c>
    </row>
    <row r="543" spans="1:5">
      <c r="A543" s="55"/>
      <c r="B543" s="56"/>
      <c r="C543" s="56"/>
      <c r="D543" s="56"/>
      <c r="E543" s="57"/>
    </row>
    <row r="544" spans="1:5" ht="23.25" customHeight="1">
      <c r="A544" s="58"/>
      <c r="B544" s="28" t="s">
        <v>10</v>
      </c>
      <c r="C544" s="28" t="s">
        <v>11</v>
      </c>
      <c r="D544" s="28" t="s">
        <v>14</v>
      </c>
      <c r="E544" s="58"/>
    </row>
    <row r="545" spans="1:5" ht="23.25" customHeight="1">
      <c r="A545" s="58"/>
      <c r="B545" s="59">
        <f>+E542</f>
        <v>77589.599999999991</v>
      </c>
      <c r="C545" s="59">
        <f>B545*0.2</f>
        <v>15517.919999999998</v>
      </c>
      <c r="D545" s="59">
        <f>B545+C545</f>
        <v>93107.51999999999</v>
      </c>
      <c r="E545" s="58"/>
    </row>
    <row r="546" spans="1:5">
      <c r="A546" s="58"/>
      <c r="B546" s="60"/>
      <c r="C546" s="60"/>
      <c r="D546" s="60"/>
      <c r="E546" s="58"/>
    </row>
    <row r="547" spans="1:5" ht="15.75" thickBot="1">
      <c r="A547" s="61"/>
      <c r="B547" s="61"/>
      <c r="C547" s="61"/>
      <c r="D547" s="61"/>
      <c r="E547" s="61"/>
    </row>
    <row r="548" spans="1:5" ht="15.75">
      <c r="A548" s="62" t="s">
        <v>42</v>
      </c>
      <c r="C548" s="48"/>
      <c r="D548" s="48"/>
      <c r="E548" s="48"/>
    </row>
    <row r="549" spans="1:5" ht="15.75">
      <c r="A549" s="63" t="str">
        <f>UPPER(Conversion!C16)</f>
        <v>QUATRE-VINGT-TREIZE MILLE CENT SEPT DH ET CINQUANTE DEUX CENTIMES</v>
      </c>
      <c r="B549" s="48"/>
      <c r="D549" s="48"/>
      <c r="E549" s="48"/>
    </row>
    <row r="550" spans="1:5" ht="15.75">
      <c r="A550" s="64"/>
      <c r="B550" s="48"/>
      <c r="C550" s="48"/>
      <c r="D550" s="48"/>
      <c r="E550" s="48"/>
    </row>
    <row r="551" spans="1:5" ht="15.75">
      <c r="A551" s="62" t="s">
        <v>41</v>
      </c>
      <c r="B551" s="48"/>
      <c r="D551" s="48"/>
      <c r="E551" s="48"/>
    </row>
    <row r="553" spans="1:5">
      <c r="A553" s="38"/>
    </row>
    <row r="554" spans="1:5">
      <c r="A554" s="38"/>
    </row>
    <row r="555" spans="1:5" ht="15.75">
      <c r="A555" s="38"/>
      <c r="D555" s="46" t="s">
        <v>32</v>
      </c>
      <c r="E555" s="58"/>
    </row>
    <row r="560" spans="1:5" ht="18.75">
      <c r="D560" s="45" t="s">
        <v>30</v>
      </c>
      <c r="E560" s="46"/>
    </row>
    <row r="561" spans="1:5" ht="16.5" customHeight="1"/>
    <row r="562" spans="1:5" ht="16.5" customHeight="1"/>
    <row r="563" spans="1:5" ht="16.5" customHeight="1">
      <c r="D563" s="26" t="s">
        <v>31</v>
      </c>
    </row>
    <row r="564" spans="1:5" ht="16.5" customHeight="1">
      <c r="D564" s="47" t="s">
        <v>28</v>
      </c>
      <c r="E564" s="26"/>
    </row>
    <row r="565" spans="1:5" ht="16.5" customHeight="1">
      <c r="D565" s="26" t="s">
        <v>9</v>
      </c>
    </row>
    <row r="566" spans="1:5" ht="16.5" customHeight="1"/>
    <row r="567" spans="1:5" ht="16.5" customHeight="1"/>
    <row r="568" spans="1:5" ht="18.75">
      <c r="C568" s="48"/>
      <c r="D568" s="26" t="s">
        <v>29</v>
      </c>
    </row>
    <row r="569" spans="1:5" ht="16.5" customHeight="1">
      <c r="A569" s="49"/>
    </row>
    <row r="570" spans="1:5" ht="21.75" customHeight="1">
      <c r="A570" s="27" t="s">
        <v>4</v>
      </c>
      <c r="B570" s="86" t="s">
        <v>1</v>
      </c>
      <c r="C570" s="87"/>
      <c r="D570" s="27" t="s">
        <v>7</v>
      </c>
      <c r="E570" s="27" t="s">
        <v>8</v>
      </c>
    </row>
    <row r="571" spans="1:5" ht="16.5" customHeight="1">
      <c r="A571" s="50">
        <v>100</v>
      </c>
      <c r="B571" s="51" t="str">
        <f>+CONTRÔLE!G23</f>
        <v>ARTICLE 21</v>
      </c>
      <c r="C571" s="52"/>
      <c r="D571" s="53">
        <f>+CONTRÔLE!H23</f>
        <v>42</v>
      </c>
      <c r="E571" s="53">
        <f>A571*D571</f>
        <v>4200</v>
      </c>
    </row>
    <row r="572" spans="1:5" ht="16.5" customHeight="1">
      <c r="A572" s="50"/>
      <c r="B572" s="51"/>
      <c r="C572" s="52"/>
      <c r="D572" s="53"/>
      <c r="E572" s="53"/>
    </row>
    <row r="573" spans="1:5" ht="16.5" customHeight="1">
      <c r="A573" s="50"/>
      <c r="B573" s="51"/>
      <c r="C573" s="52"/>
      <c r="D573" s="53"/>
      <c r="E573" s="53"/>
    </row>
    <row r="574" spans="1:5" ht="16.5" customHeight="1">
      <c r="A574" s="50"/>
      <c r="B574" s="51"/>
      <c r="C574" s="52"/>
      <c r="D574" s="53"/>
      <c r="E574" s="53"/>
    </row>
    <row r="575" spans="1:5" ht="16.5" customHeight="1">
      <c r="A575" s="50"/>
      <c r="B575" s="51"/>
      <c r="C575" s="52"/>
      <c r="D575" s="53"/>
      <c r="E575" s="53"/>
    </row>
    <row r="576" spans="1:5" ht="16.5" customHeight="1">
      <c r="A576" s="50"/>
      <c r="B576" s="51"/>
      <c r="C576" s="52"/>
      <c r="D576" s="53"/>
      <c r="E576" s="53"/>
    </row>
    <row r="577" spans="1:5" ht="16.5" customHeight="1">
      <c r="A577" s="50"/>
      <c r="B577" s="51"/>
      <c r="C577" s="52"/>
      <c r="D577" s="53"/>
      <c r="E577" s="53"/>
    </row>
    <row r="578" spans="1:5" ht="16.5" customHeight="1">
      <c r="A578" s="50"/>
      <c r="B578" s="51"/>
      <c r="C578" s="52"/>
      <c r="D578" s="53"/>
      <c r="E578" s="53"/>
    </row>
    <row r="579" spans="1:5" ht="16.5" customHeight="1">
      <c r="A579" s="4"/>
      <c r="B579" s="5" t="s">
        <v>15</v>
      </c>
      <c r="C579" s="6"/>
      <c r="D579" s="7"/>
      <c r="E579" s="54">
        <f>SUM(E571:E578)</f>
        <v>4200</v>
      </c>
    </row>
    <row r="580" spans="1:5">
      <c r="A580" s="55"/>
      <c r="B580" s="56"/>
      <c r="C580" s="56"/>
      <c r="D580" s="56"/>
      <c r="E580" s="57"/>
    </row>
    <row r="581" spans="1:5" ht="23.25" customHeight="1">
      <c r="A581" s="58"/>
      <c r="B581" s="28" t="s">
        <v>10</v>
      </c>
      <c r="C581" s="28" t="s">
        <v>11</v>
      </c>
      <c r="D581" s="28" t="s">
        <v>14</v>
      </c>
      <c r="E581" s="58"/>
    </row>
    <row r="582" spans="1:5" ht="23.25" customHeight="1">
      <c r="A582" s="58"/>
      <c r="B582" s="59">
        <f>+E579</f>
        <v>4200</v>
      </c>
      <c r="C582" s="59">
        <f>B582*0.2</f>
        <v>840</v>
      </c>
      <c r="D582" s="59">
        <f>B582+C582</f>
        <v>5040</v>
      </c>
      <c r="E582" s="58"/>
    </row>
    <row r="583" spans="1:5">
      <c r="A583" s="58"/>
      <c r="B583" s="60"/>
      <c r="C583" s="60"/>
      <c r="D583" s="60"/>
      <c r="E583" s="58"/>
    </row>
    <row r="584" spans="1:5" ht="15.75" thickBot="1">
      <c r="A584" s="61"/>
      <c r="B584" s="61"/>
      <c r="C584" s="61"/>
      <c r="D584" s="61"/>
      <c r="E584" s="61"/>
    </row>
    <row r="585" spans="1:5" ht="15.75">
      <c r="A585" s="62" t="s">
        <v>42</v>
      </c>
      <c r="C585" s="48"/>
      <c r="D585" s="48"/>
      <c r="E585" s="48"/>
    </row>
    <row r="586" spans="1:5" ht="15.75">
      <c r="A586" s="63" t="str">
        <f>UPPER(Conversion!C17)</f>
        <v>CINQ MILLE QUARANTE DH</v>
      </c>
      <c r="B586" s="48"/>
      <c r="D586" s="48"/>
      <c r="E586" s="48"/>
    </row>
    <row r="587" spans="1:5" ht="15.75">
      <c r="A587" s="64"/>
      <c r="B587" s="48"/>
      <c r="C587" s="48"/>
      <c r="D587" s="48"/>
      <c r="E587" s="48"/>
    </row>
    <row r="588" spans="1:5" ht="15.75">
      <c r="A588" s="62" t="s">
        <v>41</v>
      </c>
      <c r="B588" s="48"/>
      <c r="D588" s="48"/>
      <c r="E588" s="48"/>
    </row>
    <row r="590" spans="1:5">
      <c r="A590" s="38"/>
    </row>
    <row r="591" spans="1:5">
      <c r="A591" s="38"/>
    </row>
    <row r="592" spans="1:5" ht="15.75">
      <c r="A592" s="38"/>
      <c r="D592" s="46" t="s">
        <v>32</v>
      </c>
      <c r="E592" s="58"/>
    </row>
    <row r="597" spans="1:5" ht="18.75">
      <c r="D597" s="45" t="s">
        <v>30</v>
      </c>
      <c r="E597" s="46"/>
    </row>
    <row r="598" spans="1:5" ht="16.5" customHeight="1"/>
    <row r="599" spans="1:5" ht="16.5" customHeight="1"/>
    <row r="600" spans="1:5" ht="16.5" customHeight="1">
      <c r="D600" s="26" t="s">
        <v>31</v>
      </c>
    </row>
    <row r="601" spans="1:5" ht="16.5" customHeight="1">
      <c r="D601" s="47" t="s">
        <v>28</v>
      </c>
      <c r="E601" s="26"/>
    </row>
    <row r="602" spans="1:5" ht="16.5" customHeight="1">
      <c r="D602" s="26" t="s">
        <v>9</v>
      </c>
    </row>
    <row r="603" spans="1:5" ht="16.5" customHeight="1"/>
    <row r="604" spans="1:5" ht="16.5" customHeight="1"/>
    <row r="605" spans="1:5" ht="18.75">
      <c r="C605" s="48"/>
      <c r="D605" s="26" t="s">
        <v>29</v>
      </c>
    </row>
    <row r="606" spans="1:5" ht="16.5" customHeight="1">
      <c r="A606" s="49"/>
    </row>
    <row r="607" spans="1:5" ht="21.75" customHeight="1">
      <c r="A607" s="27" t="s">
        <v>4</v>
      </c>
      <c r="B607" s="86" t="s">
        <v>1</v>
      </c>
      <c r="C607" s="87"/>
      <c r="D607" s="27" t="s">
        <v>7</v>
      </c>
      <c r="E607" s="27" t="s">
        <v>8</v>
      </c>
    </row>
    <row r="608" spans="1:5" ht="16.5" customHeight="1">
      <c r="A608" s="50">
        <v>3000</v>
      </c>
      <c r="B608" s="51" t="str">
        <f>+CONTRÔLE!G8</f>
        <v>ARTICLE 6</v>
      </c>
      <c r="C608" s="52"/>
      <c r="D608" s="53">
        <f>+CONTRÔLE!H8</f>
        <v>24</v>
      </c>
      <c r="E608" s="53">
        <f>A608*D608</f>
        <v>72000</v>
      </c>
    </row>
    <row r="609" spans="1:5" ht="16.5" customHeight="1">
      <c r="A609" s="50">
        <v>15</v>
      </c>
      <c r="B609" s="51" t="str">
        <f>+CONTRÔLE!G4</f>
        <v>ARTICLE 2</v>
      </c>
      <c r="C609" s="52"/>
      <c r="D609" s="53">
        <f>+CONTRÔLE!H4</f>
        <v>19.2</v>
      </c>
      <c r="E609" s="53">
        <f t="shared" ref="E609" si="9">A609*D609</f>
        <v>288</v>
      </c>
    </row>
    <row r="610" spans="1:5" ht="16.5" customHeight="1">
      <c r="A610" s="50"/>
      <c r="B610" s="51"/>
      <c r="C610" s="52"/>
      <c r="D610" s="53"/>
      <c r="E610" s="53"/>
    </row>
    <row r="611" spans="1:5" ht="16.5" customHeight="1">
      <c r="A611" s="50"/>
      <c r="B611" s="51"/>
      <c r="C611" s="52"/>
      <c r="D611" s="53"/>
      <c r="E611" s="53"/>
    </row>
    <row r="612" spans="1:5" ht="16.5" customHeight="1">
      <c r="A612" s="50"/>
      <c r="B612" s="51"/>
      <c r="C612" s="52"/>
      <c r="D612" s="53"/>
      <c r="E612" s="53"/>
    </row>
    <row r="613" spans="1:5" ht="16.5" customHeight="1">
      <c r="A613" s="50"/>
      <c r="B613" s="51"/>
      <c r="C613" s="52"/>
      <c r="D613" s="53"/>
      <c r="E613" s="53"/>
    </row>
    <row r="614" spans="1:5" ht="16.5" customHeight="1">
      <c r="A614" s="50"/>
      <c r="B614" s="51"/>
      <c r="C614" s="52"/>
      <c r="D614" s="53"/>
      <c r="E614" s="53"/>
    </row>
    <row r="615" spans="1:5" ht="16.5" customHeight="1">
      <c r="A615" s="50"/>
      <c r="B615" s="51"/>
      <c r="C615" s="52"/>
      <c r="D615" s="53"/>
      <c r="E615" s="53"/>
    </row>
    <row r="616" spans="1:5" ht="16.5" customHeight="1">
      <c r="A616" s="4"/>
      <c r="B616" s="5" t="s">
        <v>15</v>
      </c>
      <c r="C616" s="6"/>
      <c r="D616" s="7"/>
      <c r="E616" s="54">
        <f>SUM(E608:E615)</f>
        <v>72288</v>
      </c>
    </row>
    <row r="617" spans="1:5">
      <c r="A617" s="55"/>
      <c r="B617" s="56"/>
      <c r="C617" s="56"/>
      <c r="D617" s="56"/>
      <c r="E617" s="57"/>
    </row>
    <row r="618" spans="1:5" ht="23.25" customHeight="1">
      <c r="A618" s="58"/>
      <c r="B618" s="28" t="s">
        <v>10</v>
      </c>
      <c r="C618" s="28" t="s">
        <v>11</v>
      </c>
      <c r="D618" s="28" t="s">
        <v>14</v>
      </c>
      <c r="E618" s="58"/>
    </row>
    <row r="619" spans="1:5" ht="23.25" customHeight="1">
      <c r="A619" s="58"/>
      <c r="B619" s="59">
        <f>+E616</f>
        <v>72288</v>
      </c>
      <c r="C619" s="59">
        <f>B619*0.2</f>
        <v>14457.6</v>
      </c>
      <c r="D619" s="59">
        <f>B619+C619</f>
        <v>86745.600000000006</v>
      </c>
      <c r="E619" s="58"/>
    </row>
    <row r="620" spans="1:5">
      <c r="A620" s="58"/>
      <c r="B620" s="60"/>
      <c r="C620" s="60"/>
      <c r="D620" s="60"/>
      <c r="E620" s="58"/>
    </row>
    <row r="621" spans="1:5" ht="15.75" thickBot="1">
      <c r="A621" s="61"/>
      <c r="B621" s="61"/>
      <c r="C621" s="61"/>
      <c r="D621" s="61"/>
      <c r="E621" s="61"/>
    </row>
    <row r="622" spans="1:5" ht="15.75">
      <c r="A622" s="62" t="s">
        <v>42</v>
      </c>
      <c r="C622" s="48"/>
      <c r="D622" s="48"/>
      <c r="E622" s="48"/>
    </row>
    <row r="623" spans="1:5" ht="15.75">
      <c r="A623" s="63" t="str">
        <f>UPPER(Conversion!C18)</f>
        <v>QUATRE-VINGT-SIX MILLE SEPT CENT QUARANTE CINQ DH ET SOIXANTE CENTIMES</v>
      </c>
      <c r="B623" s="48"/>
      <c r="D623" s="48"/>
      <c r="E623" s="48"/>
    </row>
    <row r="624" spans="1:5" ht="15.75">
      <c r="A624" s="64"/>
      <c r="B624" s="48"/>
      <c r="C624" s="48"/>
      <c r="D624" s="48"/>
      <c r="E624" s="48"/>
    </row>
    <row r="625" spans="1:5" ht="15.75">
      <c r="A625" s="62" t="s">
        <v>41</v>
      </c>
      <c r="B625" s="48"/>
      <c r="D625" s="48"/>
      <c r="E625" s="48"/>
    </row>
    <row r="627" spans="1:5">
      <c r="A627" s="38"/>
    </row>
    <row r="628" spans="1:5">
      <c r="A628" s="38"/>
    </row>
    <row r="629" spans="1:5" ht="15.75">
      <c r="A629" s="38"/>
      <c r="D629" s="46" t="s">
        <v>32</v>
      </c>
      <c r="E629" s="58"/>
    </row>
    <row r="634" spans="1:5" ht="18.75">
      <c r="D634" s="45" t="s">
        <v>30</v>
      </c>
      <c r="E634" s="46"/>
    </row>
    <row r="635" spans="1:5" ht="16.5" customHeight="1"/>
    <row r="636" spans="1:5" ht="16.5" customHeight="1"/>
    <row r="637" spans="1:5" ht="16.5" customHeight="1">
      <c r="D637" s="26" t="s">
        <v>31</v>
      </c>
    </row>
    <row r="638" spans="1:5" ht="16.5" customHeight="1">
      <c r="D638" s="47" t="s">
        <v>28</v>
      </c>
      <c r="E638" s="26"/>
    </row>
    <row r="639" spans="1:5" ht="16.5" customHeight="1">
      <c r="D639" s="26" t="s">
        <v>9</v>
      </c>
    </row>
    <row r="640" spans="1:5" ht="16.5" customHeight="1"/>
    <row r="641" spans="1:5" ht="16.5" customHeight="1"/>
    <row r="642" spans="1:5" ht="18.75">
      <c r="C642" s="48"/>
      <c r="D642" s="26" t="s">
        <v>29</v>
      </c>
    </row>
    <row r="643" spans="1:5" ht="16.5" customHeight="1">
      <c r="A643" s="49"/>
    </row>
    <row r="644" spans="1:5" ht="21.75" customHeight="1">
      <c r="A644" s="27" t="s">
        <v>4</v>
      </c>
      <c r="B644" s="86" t="s">
        <v>1</v>
      </c>
      <c r="C644" s="87"/>
      <c r="D644" s="27" t="s">
        <v>7</v>
      </c>
      <c r="E644" s="27" t="s">
        <v>8</v>
      </c>
    </row>
    <row r="645" spans="1:5" ht="16.5" customHeight="1">
      <c r="A645" s="50">
        <v>450</v>
      </c>
      <c r="B645" s="51" t="str">
        <f>+CONTRÔLE!G4</f>
        <v>ARTICLE 2</v>
      </c>
      <c r="C645" s="52"/>
      <c r="D645" s="53">
        <f>+CONTRÔLE!H4</f>
        <v>19.2</v>
      </c>
      <c r="E645" s="53">
        <f>A645*D645</f>
        <v>8640</v>
      </c>
    </row>
    <row r="646" spans="1:5" ht="16.5" customHeight="1">
      <c r="A646" s="50">
        <v>1511</v>
      </c>
      <c r="B646" s="51" t="str">
        <f>+CONTRÔLE!G5</f>
        <v>ARTICLE 3</v>
      </c>
      <c r="C646" s="52"/>
      <c r="D646" s="53">
        <f>+CONTRÔLE!H5</f>
        <v>20.399999999999999</v>
      </c>
      <c r="E646" s="53">
        <f t="shared" ref="E646:E648" si="10">A646*D646</f>
        <v>30824.399999999998</v>
      </c>
    </row>
    <row r="647" spans="1:5" ht="16.5" customHeight="1">
      <c r="A647" s="50">
        <v>450</v>
      </c>
      <c r="B647" s="51" t="str">
        <f>+CONTRÔLE!G6</f>
        <v>ARTICLE 4</v>
      </c>
      <c r="C647" s="52"/>
      <c r="D647" s="53">
        <f>+CONTRÔLE!H6</f>
        <v>21.599999999999998</v>
      </c>
      <c r="E647" s="53">
        <f t="shared" si="10"/>
        <v>9719.9999999999982</v>
      </c>
    </row>
    <row r="648" spans="1:5" ht="16.5" customHeight="1">
      <c r="A648" s="50">
        <v>2300</v>
      </c>
      <c r="B648" s="51" t="str">
        <f>+CONTRÔLE!G7</f>
        <v>ARTICLE 5</v>
      </c>
      <c r="C648" s="52"/>
      <c r="D648" s="53">
        <f>+CONTRÔLE!H7</f>
        <v>22.8</v>
      </c>
      <c r="E648" s="53">
        <f t="shared" si="10"/>
        <v>52440</v>
      </c>
    </row>
    <row r="649" spans="1:5" ht="16.5" customHeight="1">
      <c r="A649" s="50"/>
      <c r="B649" s="51"/>
      <c r="C649" s="52"/>
      <c r="D649" s="53"/>
      <c r="E649" s="53"/>
    </row>
    <row r="650" spans="1:5" ht="16.5" customHeight="1">
      <c r="A650" s="50"/>
      <c r="B650" s="51"/>
      <c r="C650" s="52"/>
      <c r="D650" s="53"/>
      <c r="E650" s="53"/>
    </row>
    <row r="651" spans="1:5" ht="16.5" customHeight="1">
      <c r="A651" s="50"/>
      <c r="B651" s="51"/>
      <c r="C651" s="52"/>
      <c r="D651" s="53"/>
      <c r="E651" s="53"/>
    </row>
    <row r="652" spans="1:5" ht="16.5" customHeight="1">
      <c r="A652" s="50"/>
      <c r="B652" s="51"/>
      <c r="C652" s="52"/>
      <c r="D652" s="53"/>
      <c r="E652" s="53"/>
    </row>
    <row r="653" spans="1:5" ht="16.5" customHeight="1">
      <c r="A653" s="4"/>
      <c r="B653" s="5" t="s">
        <v>15</v>
      </c>
      <c r="C653" s="6"/>
      <c r="D653" s="7"/>
      <c r="E653" s="54">
        <f>SUM(E645:E652)</f>
        <v>101624.4</v>
      </c>
    </row>
    <row r="654" spans="1:5">
      <c r="A654" s="55"/>
      <c r="B654" s="56"/>
      <c r="C654" s="56"/>
      <c r="D654" s="56"/>
      <c r="E654" s="57"/>
    </row>
    <row r="655" spans="1:5" ht="23.25" customHeight="1">
      <c r="A655" s="58"/>
      <c r="B655" s="28" t="s">
        <v>10</v>
      </c>
      <c r="C655" s="28" t="s">
        <v>11</v>
      </c>
      <c r="D655" s="28" t="s">
        <v>14</v>
      </c>
      <c r="E655" s="58"/>
    </row>
    <row r="656" spans="1:5" ht="23.25" customHeight="1">
      <c r="A656" s="58"/>
      <c r="B656" s="59">
        <f>+E653</f>
        <v>101624.4</v>
      </c>
      <c r="C656" s="59">
        <f>B656*0.2</f>
        <v>20324.88</v>
      </c>
      <c r="D656" s="59">
        <f>B656+C656</f>
        <v>121949.28</v>
      </c>
      <c r="E656" s="58"/>
    </row>
    <row r="657" spans="1:5">
      <c r="A657" s="58"/>
      <c r="B657" s="60"/>
      <c r="C657" s="60"/>
      <c r="D657" s="60"/>
      <c r="E657" s="58"/>
    </row>
    <row r="658" spans="1:5" ht="15.75" thickBot="1">
      <c r="A658" s="61"/>
      <c r="B658" s="61"/>
      <c r="C658" s="61"/>
      <c r="D658" s="61"/>
      <c r="E658" s="61"/>
    </row>
    <row r="659" spans="1:5" ht="15.75">
      <c r="A659" s="62" t="s">
        <v>42</v>
      </c>
      <c r="C659" s="48"/>
      <c r="D659" s="48"/>
      <c r="E659" s="48"/>
    </row>
    <row r="660" spans="1:5" ht="15.75">
      <c r="A660" s="63" t="str">
        <f>UPPER(Conversion!C19)</f>
        <v>CENT VINGT ET UN MILLE NEUF CENT QUARANTE NEUF DH ET VINGT HUIT CENTIMES</v>
      </c>
      <c r="B660" s="48"/>
      <c r="D660" s="48"/>
      <c r="E660" s="48"/>
    </row>
    <row r="661" spans="1:5" ht="15.75">
      <c r="A661" s="64"/>
      <c r="B661" s="48"/>
      <c r="C661" s="48"/>
      <c r="D661" s="48"/>
      <c r="E661" s="48"/>
    </row>
    <row r="662" spans="1:5" ht="15.75">
      <c r="A662" s="62" t="s">
        <v>41</v>
      </c>
      <c r="B662" s="48"/>
      <c r="D662" s="48"/>
      <c r="E662" s="48"/>
    </row>
    <row r="664" spans="1:5">
      <c r="A664" s="38"/>
    </row>
    <row r="665" spans="1:5">
      <c r="A665" s="38"/>
    </row>
    <row r="666" spans="1:5" ht="15.75">
      <c r="A666" s="38"/>
      <c r="D666" s="46" t="s">
        <v>32</v>
      </c>
      <c r="E666" s="58"/>
    </row>
    <row r="671" spans="1:5" ht="18.75">
      <c r="D671" s="45" t="s">
        <v>30</v>
      </c>
      <c r="E671" s="46"/>
    </row>
    <row r="672" spans="1:5" ht="16.5" customHeight="1"/>
    <row r="673" spans="1:5" ht="16.5" customHeight="1"/>
    <row r="674" spans="1:5" ht="16.5" customHeight="1">
      <c r="D674" s="26" t="s">
        <v>31</v>
      </c>
    </row>
    <row r="675" spans="1:5" ht="16.5" customHeight="1">
      <c r="D675" s="47" t="s">
        <v>28</v>
      </c>
      <c r="E675" s="26"/>
    </row>
    <row r="676" spans="1:5" ht="16.5" customHeight="1">
      <c r="D676" s="26" t="s">
        <v>9</v>
      </c>
    </row>
    <row r="677" spans="1:5" ht="16.5" customHeight="1"/>
    <row r="678" spans="1:5" ht="16.5" customHeight="1"/>
    <row r="679" spans="1:5" ht="18.75">
      <c r="C679" s="48"/>
      <c r="D679" s="26" t="s">
        <v>29</v>
      </c>
    </row>
    <row r="680" spans="1:5" ht="16.5" customHeight="1">
      <c r="A680" s="49"/>
    </row>
    <row r="681" spans="1:5" ht="21.75" customHeight="1">
      <c r="A681" s="27" t="s">
        <v>4</v>
      </c>
      <c r="B681" s="86" t="s">
        <v>1</v>
      </c>
      <c r="C681" s="87"/>
      <c r="D681" s="27" t="s">
        <v>7</v>
      </c>
      <c r="E681" s="27" t="s">
        <v>8</v>
      </c>
    </row>
    <row r="682" spans="1:5" ht="16.5" customHeight="1">
      <c r="A682" s="50">
        <v>18622</v>
      </c>
      <c r="B682" s="51" t="str">
        <f>+CONTRÔLE!G9</f>
        <v>ARTICLE 7</v>
      </c>
      <c r="C682" s="52"/>
      <c r="D682" s="53">
        <f>+CONTRÔLE!H9</f>
        <v>25.2</v>
      </c>
      <c r="E682" s="53">
        <f>A682*D682</f>
        <v>469274.39999999997</v>
      </c>
    </row>
    <row r="683" spans="1:5" ht="16.5" customHeight="1">
      <c r="A683" s="50">
        <v>421</v>
      </c>
      <c r="B683" s="51" t="str">
        <f>+CONTRÔLE!G13</f>
        <v>ARTICLE 11</v>
      </c>
      <c r="C683" s="52"/>
      <c r="D683" s="53">
        <f>+CONTRÔLE!H13</f>
        <v>30</v>
      </c>
      <c r="E683" s="53">
        <f t="shared" ref="E683" si="11">A683*D683</f>
        <v>12630</v>
      </c>
    </row>
    <row r="684" spans="1:5" ht="16.5" customHeight="1">
      <c r="A684" s="50"/>
      <c r="B684" s="51"/>
      <c r="C684" s="52"/>
      <c r="D684" s="53"/>
      <c r="E684" s="53"/>
    </row>
    <row r="685" spans="1:5" ht="16.5" customHeight="1">
      <c r="A685" s="50"/>
      <c r="B685" s="51"/>
      <c r="C685" s="52"/>
      <c r="D685" s="53"/>
      <c r="E685" s="53"/>
    </row>
    <row r="686" spans="1:5" ht="16.5" customHeight="1">
      <c r="A686" s="50"/>
      <c r="B686" s="51"/>
      <c r="C686" s="52"/>
      <c r="D686" s="53"/>
      <c r="E686" s="53"/>
    </row>
    <row r="687" spans="1:5" ht="16.5" customHeight="1">
      <c r="A687" s="50"/>
      <c r="B687" s="51"/>
      <c r="C687" s="52"/>
      <c r="D687" s="53"/>
      <c r="E687" s="53"/>
    </row>
    <row r="688" spans="1:5" ht="16.5" customHeight="1">
      <c r="A688" s="50"/>
      <c r="B688" s="51"/>
      <c r="C688" s="52"/>
      <c r="D688" s="53"/>
      <c r="E688" s="53"/>
    </row>
    <row r="689" spans="1:5" ht="16.5" customHeight="1">
      <c r="A689" s="50"/>
      <c r="B689" s="51"/>
      <c r="C689" s="52"/>
      <c r="D689" s="53"/>
      <c r="E689" s="53"/>
    </row>
    <row r="690" spans="1:5" ht="16.5" customHeight="1">
      <c r="A690" s="4"/>
      <c r="B690" s="5" t="s">
        <v>15</v>
      </c>
      <c r="C690" s="6"/>
      <c r="D690" s="7"/>
      <c r="E690" s="54">
        <f>SUM(E682:E689)</f>
        <v>481904.39999999997</v>
      </c>
    </row>
    <row r="691" spans="1:5">
      <c r="A691" s="55"/>
      <c r="B691" s="56"/>
      <c r="C691" s="56"/>
      <c r="D691" s="56"/>
      <c r="E691" s="57"/>
    </row>
    <row r="692" spans="1:5" ht="23.25" customHeight="1">
      <c r="A692" s="58"/>
      <c r="B692" s="28" t="s">
        <v>10</v>
      </c>
      <c r="C692" s="28" t="s">
        <v>11</v>
      </c>
      <c r="D692" s="28" t="s">
        <v>14</v>
      </c>
      <c r="E692" s="58"/>
    </row>
    <row r="693" spans="1:5" ht="23.25" customHeight="1">
      <c r="A693" s="58"/>
      <c r="B693" s="59">
        <f>+E690</f>
        <v>481904.39999999997</v>
      </c>
      <c r="C693" s="59">
        <f>B693*0.2</f>
        <v>96380.88</v>
      </c>
      <c r="D693" s="59">
        <f>B693+C693</f>
        <v>578285.28</v>
      </c>
      <c r="E693" s="58"/>
    </row>
    <row r="694" spans="1:5">
      <c r="A694" s="58"/>
      <c r="B694" s="60"/>
      <c r="C694" s="60"/>
      <c r="D694" s="60"/>
      <c r="E694" s="58"/>
    </row>
    <row r="695" spans="1:5" ht="15.75" thickBot="1">
      <c r="A695" s="61"/>
      <c r="B695" s="61"/>
      <c r="C695" s="61"/>
      <c r="D695" s="61"/>
      <c r="E695" s="61"/>
    </row>
    <row r="696" spans="1:5" ht="15.75">
      <c r="A696" s="62" t="s">
        <v>42</v>
      </c>
      <c r="C696" s="48"/>
      <c r="D696" s="48"/>
      <c r="E696" s="48"/>
    </row>
    <row r="697" spans="1:5" ht="15.75">
      <c r="A697" s="63" t="str">
        <f>UPPER(Conversion!C20)</f>
        <v>CINQ CENT SOIXANTE-DIX-HUIT MILLE DEUX CENT QUATRE-VINGT-CINQ DH ET VINGT HUIT CENTIMES</v>
      </c>
      <c r="B697" s="48"/>
      <c r="D697" s="48"/>
      <c r="E697" s="48"/>
    </row>
    <row r="698" spans="1:5" ht="15.75">
      <c r="A698" s="64"/>
      <c r="B698" s="48"/>
      <c r="C698" s="48"/>
      <c r="D698" s="48"/>
      <c r="E698" s="48"/>
    </row>
    <row r="699" spans="1:5" ht="15.75">
      <c r="A699" s="62" t="s">
        <v>41</v>
      </c>
      <c r="B699" s="48"/>
      <c r="D699" s="48"/>
      <c r="E699" s="48"/>
    </row>
    <row r="701" spans="1:5">
      <c r="A701" s="38"/>
    </row>
    <row r="702" spans="1:5">
      <c r="A702" s="38"/>
    </row>
    <row r="703" spans="1:5" ht="15.75">
      <c r="A703" s="38"/>
      <c r="D703" s="46" t="s">
        <v>32</v>
      </c>
      <c r="E703" s="58"/>
    </row>
    <row r="708" spans="1:5" ht="18.75">
      <c r="D708" s="45" t="s">
        <v>30</v>
      </c>
      <c r="E708" s="46"/>
    </row>
    <row r="709" spans="1:5" ht="16.5" customHeight="1"/>
    <row r="710" spans="1:5" ht="16.5" customHeight="1"/>
    <row r="711" spans="1:5" ht="16.5" customHeight="1">
      <c r="D711" s="26" t="s">
        <v>31</v>
      </c>
    </row>
    <row r="712" spans="1:5" ht="16.5" customHeight="1">
      <c r="D712" s="47" t="s">
        <v>28</v>
      </c>
      <c r="E712" s="26"/>
    </row>
    <row r="713" spans="1:5" ht="16.5" customHeight="1">
      <c r="D713" s="26" t="s">
        <v>9</v>
      </c>
    </row>
    <row r="714" spans="1:5" ht="16.5" customHeight="1"/>
    <row r="715" spans="1:5" ht="16.5" customHeight="1"/>
    <row r="716" spans="1:5" ht="18.75">
      <c r="C716" s="48"/>
      <c r="D716" s="26" t="s">
        <v>29</v>
      </c>
    </row>
    <row r="717" spans="1:5" ht="16.5" customHeight="1">
      <c r="A717" s="49"/>
    </row>
    <row r="718" spans="1:5" ht="21.75" customHeight="1">
      <c r="A718" s="27" t="s">
        <v>4</v>
      </c>
      <c r="B718" s="86" t="s">
        <v>1</v>
      </c>
      <c r="C718" s="87"/>
      <c r="D718" s="27" t="s">
        <v>7</v>
      </c>
      <c r="E718" s="27" t="s">
        <v>8</v>
      </c>
    </row>
    <row r="719" spans="1:5" ht="16.5" customHeight="1">
      <c r="A719" s="50">
        <v>1204</v>
      </c>
      <c r="B719" s="51" t="str">
        <f>+CONTRÔLE!G4</f>
        <v>ARTICLE 2</v>
      </c>
      <c r="C719" s="52"/>
      <c r="D719" s="53">
        <f>+CONTRÔLE!H4</f>
        <v>19.2</v>
      </c>
      <c r="E719" s="53">
        <f>A719*D719</f>
        <v>23116.799999999999</v>
      </c>
    </row>
    <row r="720" spans="1:5" ht="16.5" customHeight="1">
      <c r="A720" s="50">
        <v>7609</v>
      </c>
      <c r="B720" s="51" t="str">
        <f>+CONTRÔLE!G5</f>
        <v>ARTICLE 3</v>
      </c>
      <c r="C720" s="52"/>
      <c r="D720" s="53">
        <f>+CONTRÔLE!H5</f>
        <v>20.399999999999999</v>
      </c>
      <c r="E720" s="53">
        <f t="shared" ref="E720:E721" si="12">A720*D720</f>
        <v>155223.59999999998</v>
      </c>
    </row>
    <row r="721" spans="1:5" ht="16.5" customHeight="1">
      <c r="A721" s="50">
        <v>2300</v>
      </c>
      <c r="B721" s="51" t="str">
        <f>+CONTRÔLE!G6</f>
        <v>ARTICLE 4</v>
      </c>
      <c r="C721" s="52"/>
      <c r="D721" s="53">
        <f>+CONTRÔLE!H6</f>
        <v>21.599999999999998</v>
      </c>
      <c r="E721" s="53">
        <f t="shared" si="12"/>
        <v>49679.999999999993</v>
      </c>
    </row>
    <row r="722" spans="1:5" ht="16.5" customHeight="1">
      <c r="A722" s="50"/>
      <c r="B722" s="51"/>
      <c r="C722" s="52"/>
      <c r="D722" s="53"/>
      <c r="E722" s="53"/>
    </row>
    <row r="723" spans="1:5" ht="16.5" customHeight="1">
      <c r="A723" s="50"/>
      <c r="B723" s="51"/>
      <c r="C723" s="52"/>
      <c r="D723" s="53"/>
      <c r="E723" s="53"/>
    </row>
    <row r="724" spans="1:5" ht="16.5" customHeight="1">
      <c r="A724" s="50"/>
      <c r="B724" s="51"/>
      <c r="C724" s="52"/>
      <c r="D724" s="53"/>
      <c r="E724" s="53"/>
    </row>
    <row r="725" spans="1:5" ht="16.5" customHeight="1">
      <c r="A725" s="50"/>
      <c r="B725" s="51"/>
      <c r="C725" s="52"/>
      <c r="D725" s="53"/>
      <c r="E725" s="53"/>
    </row>
    <row r="726" spans="1:5" ht="16.5" customHeight="1">
      <c r="A726" s="50"/>
      <c r="B726" s="51"/>
      <c r="C726" s="52"/>
      <c r="D726" s="53"/>
      <c r="E726" s="53"/>
    </row>
    <row r="727" spans="1:5" ht="16.5" customHeight="1">
      <c r="A727" s="4"/>
      <c r="B727" s="5" t="s">
        <v>15</v>
      </c>
      <c r="C727" s="6"/>
      <c r="D727" s="7"/>
      <c r="E727" s="54">
        <f>SUM(E719:E726)</f>
        <v>228020.39999999997</v>
      </c>
    </row>
    <row r="728" spans="1:5">
      <c r="A728" s="55"/>
      <c r="B728" s="56"/>
      <c r="C728" s="56"/>
      <c r="D728" s="56"/>
      <c r="E728" s="57"/>
    </row>
    <row r="729" spans="1:5" ht="23.25" customHeight="1">
      <c r="A729" s="58"/>
      <c r="B729" s="28" t="s">
        <v>10</v>
      </c>
      <c r="C729" s="28" t="s">
        <v>11</v>
      </c>
      <c r="D729" s="28" t="s">
        <v>14</v>
      </c>
      <c r="E729" s="58"/>
    </row>
    <row r="730" spans="1:5" ht="23.25" customHeight="1">
      <c r="A730" s="58"/>
      <c r="B730" s="59">
        <f>+E727</f>
        <v>228020.39999999997</v>
      </c>
      <c r="C730" s="59">
        <f>B730*0.2</f>
        <v>45604.079999999994</v>
      </c>
      <c r="D730" s="59">
        <f>B730+C730</f>
        <v>273624.48</v>
      </c>
      <c r="E730" s="58"/>
    </row>
    <row r="731" spans="1:5">
      <c r="A731" s="58"/>
      <c r="B731" s="60"/>
      <c r="C731" s="60"/>
      <c r="D731" s="60"/>
      <c r="E731" s="58"/>
    </row>
    <row r="732" spans="1:5" ht="15.75" thickBot="1">
      <c r="A732" s="61"/>
      <c r="B732" s="61"/>
      <c r="C732" s="61"/>
      <c r="D732" s="61"/>
      <c r="E732" s="61"/>
    </row>
    <row r="733" spans="1:5" ht="15.75">
      <c r="A733" s="62" t="s">
        <v>42</v>
      </c>
      <c r="C733" s="48"/>
      <c r="D733" s="48"/>
      <c r="E733" s="48"/>
    </row>
    <row r="734" spans="1:5" ht="15.75">
      <c r="A734" s="63" t="str">
        <f>UPPER(Conversion!C21)</f>
        <v>DEUX CENT SOIXANTE-TREIZE MILLE SIX CENT VINGT QUATRE DH ET QUARANTE HUIT CENTIMES</v>
      </c>
      <c r="B734" s="48"/>
      <c r="D734" s="48"/>
      <c r="E734" s="48"/>
    </row>
    <row r="735" spans="1:5" ht="15.75">
      <c r="A735" s="64"/>
      <c r="B735" s="48"/>
      <c r="C735" s="48"/>
      <c r="D735" s="48"/>
      <c r="E735" s="48"/>
    </row>
    <row r="736" spans="1:5" ht="15.75">
      <c r="A736" s="62" t="s">
        <v>41</v>
      </c>
      <c r="B736" s="48"/>
      <c r="D736" s="48"/>
      <c r="E736" s="48"/>
    </row>
    <row r="738" spans="1:5">
      <c r="A738" s="38"/>
    </row>
    <row r="739" spans="1:5">
      <c r="A739" s="38"/>
    </row>
    <row r="740" spans="1:5" ht="15.75">
      <c r="A740" s="38"/>
      <c r="D740" s="46" t="s">
        <v>32</v>
      </c>
      <c r="E740" s="58"/>
    </row>
    <row r="745" spans="1:5" ht="18.75">
      <c r="D745" s="45" t="s">
        <v>30</v>
      </c>
      <c r="E745" s="46"/>
    </row>
    <row r="746" spans="1:5" ht="16.5" customHeight="1"/>
    <row r="747" spans="1:5" ht="16.5" customHeight="1"/>
    <row r="748" spans="1:5" ht="16.5" customHeight="1">
      <c r="D748" s="26" t="s">
        <v>31</v>
      </c>
    </row>
    <row r="749" spans="1:5" ht="16.5" customHeight="1">
      <c r="D749" s="47" t="s">
        <v>28</v>
      </c>
      <c r="E749" s="26"/>
    </row>
    <row r="750" spans="1:5" ht="16.5" customHeight="1">
      <c r="D750" s="26" t="s">
        <v>9</v>
      </c>
    </row>
    <row r="751" spans="1:5" ht="16.5" customHeight="1"/>
    <row r="752" spans="1:5" ht="16.5" customHeight="1"/>
    <row r="753" spans="1:5" ht="18.75">
      <c r="C753" s="48"/>
      <c r="D753" s="26" t="s">
        <v>29</v>
      </c>
    </row>
    <row r="754" spans="1:5" ht="16.5" customHeight="1">
      <c r="A754" s="49"/>
    </row>
    <row r="755" spans="1:5" ht="21.75" customHeight="1">
      <c r="A755" s="27" t="s">
        <v>4</v>
      </c>
      <c r="B755" s="86" t="s">
        <v>1</v>
      </c>
      <c r="C755" s="87"/>
      <c r="D755" s="27" t="s">
        <v>7</v>
      </c>
      <c r="E755" s="27" t="s">
        <v>8</v>
      </c>
    </row>
    <row r="756" spans="1:5" ht="16.5" customHeight="1">
      <c r="A756" s="50">
        <v>900</v>
      </c>
      <c r="B756" s="51" t="str">
        <f>+CONTRÔLE!G4</f>
        <v>ARTICLE 2</v>
      </c>
      <c r="C756" s="52"/>
      <c r="D756" s="53">
        <f>+CONTRÔLE!H4</f>
        <v>19.2</v>
      </c>
      <c r="E756" s="53">
        <f>A756*D756</f>
        <v>17280</v>
      </c>
    </row>
    <row r="757" spans="1:5" ht="16.5" customHeight="1">
      <c r="A757" s="50">
        <v>700</v>
      </c>
      <c r="B757" s="51" t="str">
        <f>+CONTRÔLE!G7</f>
        <v>ARTICLE 5</v>
      </c>
      <c r="C757" s="52"/>
      <c r="D757" s="53">
        <f>+CONTRÔLE!H7</f>
        <v>22.8</v>
      </c>
      <c r="E757" s="53">
        <f t="shared" ref="E757:E761" si="13">A757*D757</f>
        <v>15960</v>
      </c>
    </row>
    <row r="758" spans="1:5" ht="16.5" customHeight="1">
      <c r="A758" s="50">
        <v>1579</v>
      </c>
      <c r="B758" s="51" t="str">
        <f>+CONTRÔLE!G13</f>
        <v>ARTICLE 11</v>
      </c>
      <c r="C758" s="52"/>
      <c r="D758" s="53">
        <f>+CONTRÔLE!H13</f>
        <v>30</v>
      </c>
      <c r="E758" s="53">
        <f t="shared" si="13"/>
        <v>47370</v>
      </c>
    </row>
    <row r="759" spans="1:5" ht="16.5" customHeight="1">
      <c r="A759" s="50">
        <v>5035</v>
      </c>
      <c r="B759" s="51" t="str">
        <f>+CONTRÔLE!G16</f>
        <v>ARTICLE 14</v>
      </c>
      <c r="C759" s="52"/>
      <c r="D759" s="53">
        <f>+CONTRÔLE!H16</f>
        <v>33.6</v>
      </c>
      <c r="E759" s="53">
        <f t="shared" si="13"/>
        <v>169176</v>
      </c>
    </row>
    <row r="760" spans="1:5" ht="16.5" customHeight="1">
      <c r="A760" s="50">
        <v>4800</v>
      </c>
      <c r="B760" s="51" t="str">
        <f>+CONTRÔLE!G18</f>
        <v>ARTICLE 16</v>
      </c>
      <c r="C760" s="52"/>
      <c r="D760" s="53">
        <f>+CONTRÔLE!H18</f>
        <v>36</v>
      </c>
      <c r="E760" s="53">
        <f t="shared" si="13"/>
        <v>172800</v>
      </c>
    </row>
    <row r="761" spans="1:5" ht="16.5" customHeight="1">
      <c r="A761" s="50">
        <v>223</v>
      </c>
      <c r="B761" s="51" t="str">
        <f>+CONTRÔLE!G21</f>
        <v>ARTICLE 19</v>
      </c>
      <c r="C761" s="52"/>
      <c r="D761" s="53">
        <f>+CONTRÔLE!H21</f>
        <v>39.6</v>
      </c>
      <c r="E761" s="53">
        <f t="shared" si="13"/>
        <v>8830.8000000000011</v>
      </c>
    </row>
    <row r="762" spans="1:5" ht="16.5" customHeight="1">
      <c r="A762" s="50"/>
      <c r="B762" s="51"/>
      <c r="C762" s="52"/>
      <c r="D762" s="53"/>
      <c r="E762" s="53"/>
    </row>
    <row r="763" spans="1:5" ht="16.5" customHeight="1">
      <c r="A763" s="50"/>
      <c r="B763" s="51"/>
      <c r="C763" s="52"/>
      <c r="D763" s="53"/>
      <c r="E763" s="53"/>
    </row>
    <row r="764" spans="1:5" ht="16.5" customHeight="1">
      <c r="A764" s="4"/>
      <c r="B764" s="5" t="s">
        <v>15</v>
      </c>
      <c r="C764" s="6"/>
      <c r="D764" s="7"/>
      <c r="E764" s="54">
        <f>SUM(E756:E763)</f>
        <v>431416.8</v>
      </c>
    </row>
    <row r="765" spans="1:5">
      <c r="A765" s="55"/>
      <c r="B765" s="56"/>
      <c r="C765" s="56"/>
      <c r="D765" s="56"/>
      <c r="E765" s="57"/>
    </row>
    <row r="766" spans="1:5" ht="23.25" customHeight="1">
      <c r="A766" s="58"/>
      <c r="B766" s="28" t="s">
        <v>10</v>
      </c>
      <c r="C766" s="28" t="s">
        <v>11</v>
      </c>
      <c r="D766" s="28" t="s">
        <v>14</v>
      </c>
      <c r="E766" s="58"/>
    </row>
    <row r="767" spans="1:5" ht="23.25" customHeight="1">
      <c r="A767" s="58"/>
      <c r="B767" s="59">
        <f>+E764</f>
        <v>431416.8</v>
      </c>
      <c r="C767" s="59">
        <f>B767*0.2</f>
        <v>86283.36</v>
      </c>
      <c r="D767" s="59">
        <f>B767+C767</f>
        <v>517700.16</v>
      </c>
      <c r="E767" s="58"/>
    </row>
    <row r="768" spans="1:5">
      <c r="A768" s="58"/>
      <c r="B768" s="60"/>
      <c r="C768" s="60"/>
      <c r="D768" s="60"/>
      <c r="E768" s="58"/>
    </row>
    <row r="769" spans="1:5" ht="15.75" thickBot="1">
      <c r="A769" s="61"/>
      <c r="B769" s="61"/>
      <c r="C769" s="61"/>
      <c r="D769" s="61"/>
      <c r="E769" s="61"/>
    </row>
    <row r="770" spans="1:5" ht="15.75">
      <c r="A770" s="62" t="s">
        <v>42</v>
      </c>
      <c r="C770" s="48"/>
      <c r="D770" s="48"/>
      <c r="E770" s="48"/>
    </row>
    <row r="771" spans="1:5" ht="15.75">
      <c r="A771" s="63" t="str">
        <f>UPPER(Conversion!C22)</f>
        <v>CINQ CENT DIX-SEPT MILLE SEPT CENTS DH ET SEIZE CENTIMES</v>
      </c>
      <c r="B771" s="48"/>
      <c r="D771" s="48"/>
      <c r="E771" s="48"/>
    </row>
    <row r="772" spans="1:5" ht="15.75">
      <c r="A772" s="64"/>
      <c r="B772" s="48"/>
      <c r="C772" s="48"/>
      <c r="D772" s="48"/>
      <c r="E772" s="48"/>
    </row>
    <row r="773" spans="1:5" ht="15.75">
      <c r="A773" s="62" t="s">
        <v>41</v>
      </c>
      <c r="B773" s="48"/>
      <c r="D773" s="48"/>
      <c r="E773" s="48"/>
    </row>
    <row r="775" spans="1:5">
      <c r="A775" s="38"/>
    </row>
    <row r="776" spans="1:5">
      <c r="A776" s="38"/>
    </row>
    <row r="777" spans="1:5" ht="15.75">
      <c r="A777" s="38"/>
      <c r="D777" s="46" t="s">
        <v>32</v>
      </c>
      <c r="E777" s="58"/>
    </row>
    <row r="782" spans="1:5" ht="18.75">
      <c r="D782" s="45" t="s">
        <v>30</v>
      </c>
      <c r="E782" s="46"/>
    </row>
    <row r="783" spans="1:5" ht="16.5" customHeight="1"/>
    <row r="784" spans="1:5" ht="16.5" customHeight="1"/>
    <row r="785" spans="1:5" ht="16.5" customHeight="1">
      <c r="D785" s="26" t="s">
        <v>31</v>
      </c>
    </row>
    <row r="786" spans="1:5" ht="16.5" customHeight="1">
      <c r="D786" s="47" t="s">
        <v>28</v>
      </c>
      <c r="E786" s="26"/>
    </row>
    <row r="787" spans="1:5" ht="16.5" customHeight="1">
      <c r="D787" s="26" t="s">
        <v>9</v>
      </c>
    </row>
    <row r="788" spans="1:5" ht="16.5" customHeight="1"/>
    <row r="789" spans="1:5" ht="16.5" customHeight="1"/>
    <row r="790" spans="1:5" ht="18.75">
      <c r="C790" s="48"/>
      <c r="D790" s="26" t="s">
        <v>29</v>
      </c>
    </row>
    <row r="791" spans="1:5" ht="16.5" customHeight="1">
      <c r="A791" s="49"/>
    </row>
    <row r="792" spans="1:5" ht="21.75" customHeight="1">
      <c r="A792" s="27" t="s">
        <v>4</v>
      </c>
      <c r="B792" s="86" t="s">
        <v>1</v>
      </c>
      <c r="C792" s="87"/>
      <c r="D792" s="27" t="s">
        <v>7</v>
      </c>
      <c r="E792" s="27" t="s">
        <v>8</v>
      </c>
    </row>
    <row r="793" spans="1:5" ht="16.5" customHeight="1">
      <c r="A793" s="50"/>
      <c r="B793" s="51"/>
      <c r="C793" s="52"/>
      <c r="D793" s="53"/>
      <c r="E793" s="53">
        <f>A793*D793</f>
        <v>0</v>
      </c>
    </row>
    <row r="794" spans="1:5" ht="16.5" customHeight="1">
      <c r="A794" s="50"/>
      <c r="B794" s="51"/>
      <c r="C794" s="52"/>
      <c r="D794" s="53"/>
      <c r="E794" s="53">
        <f t="shared" ref="E794:E800" si="14">A794*D794</f>
        <v>0</v>
      </c>
    </row>
    <row r="795" spans="1:5" ht="16.5" customHeight="1">
      <c r="A795" s="50"/>
      <c r="B795" s="51"/>
      <c r="C795" s="52"/>
      <c r="D795" s="53"/>
      <c r="E795" s="53">
        <f t="shared" si="14"/>
        <v>0</v>
      </c>
    </row>
    <row r="796" spans="1:5" ht="16.5" customHeight="1">
      <c r="A796" s="50"/>
      <c r="B796" s="51"/>
      <c r="C796" s="52"/>
      <c r="D796" s="53"/>
      <c r="E796" s="53">
        <f t="shared" si="14"/>
        <v>0</v>
      </c>
    </row>
    <row r="797" spans="1:5" ht="16.5" customHeight="1">
      <c r="A797" s="50"/>
      <c r="B797" s="51"/>
      <c r="C797" s="52"/>
      <c r="D797" s="53"/>
      <c r="E797" s="53">
        <f t="shared" si="14"/>
        <v>0</v>
      </c>
    </row>
    <row r="798" spans="1:5" ht="16.5" customHeight="1">
      <c r="A798" s="50"/>
      <c r="B798" s="51"/>
      <c r="C798" s="52"/>
      <c r="D798" s="53"/>
      <c r="E798" s="53">
        <f t="shared" si="14"/>
        <v>0</v>
      </c>
    </row>
    <row r="799" spans="1:5" ht="16.5" customHeight="1">
      <c r="A799" s="50"/>
      <c r="B799" s="51"/>
      <c r="C799" s="52"/>
      <c r="D799" s="53"/>
      <c r="E799" s="53">
        <f t="shared" si="14"/>
        <v>0</v>
      </c>
    </row>
    <row r="800" spans="1:5" ht="16.5" customHeight="1">
      <c r="A800" s="50"/>
      <c r="B800" s="51"/>
      <c r="C800" s="52"/>
      <c r="D800" s="53"/>
      <c r="E800" s="53">
        <f t="shared" si="14"/>
        <v>0</v>
      </c>
    </row>
    <row r="801" spans="1:5" ht="16.5" customHeight="1">
      <c r="A801" s="4"/>
      <c r="B801" s="5" t="s">
        <v>15</v>
      </c>
      <c r="C801" s="6"/>
      <c r="D801" s="7"/>
      <c r="E801" s="54">
        <f>SUM(E793:E800)</f>
        <v>0</v>
      </c>
    </row>
    <row r="802" spans="1:5">
      <c r="A802" s="55"/>
      <c r="B802" s="56"/>
      <c r="C802" s="56"/>
      <c r="D802" s="56"/>
      <c r="E802" s="57"/>
    </row>
    <row r="803" spans="1:5" ht="23.25" customHeight="1">
      <c r="A803" s="58"/>
      <c r="B803" s="28" t="s">
        <v>10</v>
      </c>
      <c r="C803" s="28" t="s">
        <v>11</v>
      </c>
      <c r="D803" s="28" t="s">
        <v>14</v>
      </c>
      <c r="E803" s="58"/>
    </row>
    <row r="804" spans="1:5" ht="23.25" customHeight="1">
      <c r="A804" s="58"/>
      <c r="B804" s="59">
        <f>+E801</f>
        <v>0</v>
      </c>
      <c r="C804" s="59">
        <f>B804*0.2</f>
        <v>0</v>
      </c>
      <c r="D804" s="59">
        <f>B804+C804</f>
        <v>0</v>
      </c>
      <c r="E804" s="58"/>
    </row>
    <row r="805" spans="1:5">
      <c r="A805" s="58"/>
      <c r="B805" s="60"/>
      <c r="C805" s="60"/>
      <c r="D805" s="60"/>
      <c r="E805" s="58"/>
    </row>
    <row r="806" spans="1:5" ht="15.75" thickBot="1">
      <c r="A806" s="61"/>
      <c r="B806" s="61"/>
      <c r="C806" s="61"/>
      <c r="D806" s="61"/>
      <c r="E806" s="61"/>
    </row>
    <row r="807" spans="1:5" ht="15.75">
      <c r="A807" s="62" t="s">
        <v>42</v>
      </c>
      <c r="C807" s="48"/>
      <c r="D807" s="48"/>
      <c r="E807" s="48"/>
    </row>
    <row r="808" spans="1:5" ht="15.75">
      <c r="A808" s="63" t="str">
        <f>UPPER(Conversion!C23)</f>
        <v xml:space="preserve">ZÉRO DH </v>
      </c>
      <c r="B808" s="48"/>
      <c r="D808" s="48"/>
      <c r="E808" s="48"/>
    </row>
    <row r="809" spans="1:5" ht="15.75">
      <c r="A809" s="64"/>
      <c r="B809" s="48"/>
      <c r="C809" s="48"/>
      <c r="D809" s="48"/>
      <c r="E809" s="48"/>
    </row>
    <row r="810" spans="1:5" ht="15.75">
      <c r="A810" s="62" t="s">
        <v>41</v>
      </c>
      <c r="B810" s="48"/>
      <c r="D810" s="48"/>
      <c r="E810" s="48"/>
    </row>
    <row r="812" spans="1:5">
      <c r="A812" s="38"/>
    </row>
    <row r="813" spans="1:5">
      <c r="A813" s="38"/>
    </row>
    <row r="814" spans="1:5" ht="15.75">
      <c r="A814" s="38"/>
      <c r="D814" s="46" t="s">
        <v>32</v>
      </c>
      <c r="E814" s="58"/>
    </row>
    <row r="819" spans="1:5" ht="18.75">
      <c r="D819" s="45" t="s">
        <v>30</v>
      </c>
      <c r="E819" s="46"/>
    </row>
    <row r="820" spans="1:5" ht="16.5" customHeight="1"/>
    <row r="821" spans="1:5" ht="16.5" customHeight="1"/>
    <row r="822" spans="1:5" ht="16.5" customHeight="1">
      <c r="D822" s="26" t="s">
        <v>31</v>
      </c>
    </row>
    <row r="823" spans="1:5" ht="16.5" customHeight="1">
      <c r="D823" s="47" t="s">
        <v>28</v>
      </c>
      <c r="E823" s="26"/>
    </row>
    <row r="824" spans="1:5" ht="16.5" customHeight="1">
      <c r="D824" s="26" t="s">
        <v>9</v>
      </c>
    </row>
    <row r="825" spans="1:5" ht="16.5" customHeight="1"/>
    <row r="826" spans="1:5" ht="16.5" customHeight="1"/>
    <row r="827" spans="1:5" ht="18.75">
      <c r="C827" s="48"/>
      <c r="D827" s="26" t="s">
        <v>29</v>
      </c>
    </row>
    <row r="828" spans="1:5" ht="16.5" customHeight="1">
      <c r="A828" s="49"/>
    </row>
    <row r="829" spans="1:5" ht="21.75" customHeight="1">
      <c r="A829" s="27" t="s">
        <v>4</v>
      </c>
      <c r="B829" s="86" t="s">
        <v>1</v>
      </c>
      <c r="C829" s="87"/>
      <c r="D829" s="27" t="s">
        <v>7</v>
      </c>
      <c r="E829" s="27" t="s">
        <v>8</v>
      </c>
    </row>
    <row r="830" spans="1:5" ht="16.5" customHeight="1">
      <c r="A830" s="50"/>
      <c r="B830" s="51"/>
      <c r="C830" s="52"/>
      <c r="D830" s="53"/>
      <c r="E830" s="53">
        <f>A830*D830</f>
        <v>0</v>
      </c>
    </row>
    <row r="831" spans="1:5" ht="16.5" customHeight="1">
      <c r="A831" s="50"/>
      <c r="B831" s="51"/>
      <c r="C831" s="52"/>
      <c r="D831" s="53"/>
      <c r="E831" s="53">
        <f t="shared" ref="E831:E837" si="15">A831*D831</f>
        <v>0</v>
      </c>
    </row>
    <row r="832" spans="1:5" ht="16.5" customHeight="1">
      <c r="A832" s="50"/>
      <c r="B832" s="51"/>
      <c r="C832" s="52"/>
      <c r="D832" s="53"/>
      <c r="E832" s="53">
        <f t="shared" si="15"/>
        <v>0</v>
      </c>
    </row>
    <row r="833" spans="1:5" ht="16.5" customHeight="1">
      <c r="A833" s="50"/>
      <c r="B833" s="51"/>
      <c r="C833" s="52"/>
      <c r="D833" s="53"/>
      <c r="E833" s="53">
        <f t="shared" si="15"/>
        <v>0</v>
      </c>
    </row>
    <row r="834" spans="1:5" ht="16.5" customHeight="1">
      <c r="A834" s="50"/>
      <c r="B834" s="51"/>
      <c r="C834" s="52"/>
      <c r="D834" s="53"/>
      <c r="E834" s="53">
        <f t="shared" si="15"/>
        <v>0</v>
      </c>
    </row>
    <row r="835" spans="1:5" ht="16.5" customHeight="1">
      <c r="A835" s="50"/>
      <c r="B835" s="51"/>
      <c r="C835" s="52"/>
      <c r="D835" s="53"/>
      <c r="E835" s="53">
        <f t="shared" si="15"/>
        <v>0</v>
      </c>
    </row>
    <row r="836" spans="1:5" ht="16.5" customHeight="1">
      <c r="A836" s="50"/>
      <c r="B836" s="51"/>
      <c r="C836" s="52"/>
      <c r="D836" s="53"/>
      <c r="E836" s="53">
        <f t="shared" si="15"/>
        <v>0</v>
      </c>
    </row>
    <row r="837" spans="1:5" ht="16.5" customHeight="1">
      <c r="A837" s="50"/>
      <c r="B837" s="51"/>
      <c r="C837" s="52"/>
      <c r="D837" s="53"/>
      <c r="E837" s="53">
        <f t="shared" si="15"/>
        <v>0</v>
      </c>
    </row>
    <row r="838" spans="1:5" ht="16.5" customHeight="1">
      <c r="A838" s="4"/>
      <c r="B838" s="5" t="s">
        <v>15</v>
      </c>
      <c r="C838" s="6"/>
      <c r="D838" s="7"/>
      <c r="E838" s="54">
        <f>SUM(E830:E837)</f>
        <v>0</v>
      </c>
    </row>
    <row r="839" spans="1:5">
      <c r="A839" s="55"/>
      <c r="B839" s="56"/>
      <c r="C839" s="56"/>
      <c r="D839" s="56"/>
      <c r="E839" s="57"/>
    </row>
    <row r="840" spans="1:5" ht="23.25" customHeight="1">
      <c r="A840" s="58"/>
      <c r="B840" s="28" t="s">
        <v>10</v>
      </c>
      <c r="C840" s="28" t="s">
        <v>11</v>
      </c>
      <c r="D840" s="28" t="s">
        <v>14</v>
      </c>
      <c r="E840" s="58"/>
    </row>
    <row r="841" spans="1:5" ht="23.25" customHeight="1">
      <c r="A841" s="58"/>
      <c r="B841" s="59">
        <f>+E838</f>
        <v>0</v>
      </c>
      <c r="C841" s="59">
        <f>B841*0.2</f>
        <v>0</v>
      </c>
      <c r="D841" s="59">
        <f>B841+C841</f>
        <v>0</v>
      </c>
      <c r="E841" s="58"/>
    </row>
    <row r="842" spans="1:5">
      <c r="A842" s="58"/>
      <c r="B842" s="60"/>
      <c r="C842" s="60"/>
      <c r="D842" s="60"/>
      <c r="E842" s="58"/>
    </row>
    <row r="843" spans="1:5" ht="15.75" thickBot="1">
      <c r="A843" s="61"/>
      <c r="B843" s="61"/>
      <c r="C843" s="61"/>
      <c r="D843" s="61"/>
      <c r="E843" s="61"/>
    </row>
    <row r="844" spans="1:5" ht="15.75">
      <c r="A844" s="62" t="s">
        <v>42</v>
      </c>
      <c r="C844" s="48"/>
      <c r="D844" s="48"/>
      <c r="E844" s="48"/>
    </row>
    <row r="845" spans="1:5" ht="15.75">
      <c r="A845" s="63" t="str">
        <f>UPPER(Conversion!C24)</f>
        <v xml:space="preserve">ZÉRO DH </v>
      </c>
      <c r="B845" s="48"/>
      <c r="D845" s="48"/>
      <c r="E845" s="48"/>
    </row>
    <row r="846" spans="1:5" ht="15.75">
      <c r="A846" s="64"/>
      <c r="B846" s="48"/>
      <c r="C846" s="48"/>
      <c r="D846" s="48"/>
      <c r="E846" s="48"/>
    </row>
    <row r="847" spans="1:5" ht="15.75">
      <c r="A847" s="62" t="s">
        <v>41</v>
      </c>
      <c r="B847" s="48"/>
      <c r="D847" s="48"/>
      <c r="E847" s="48"/>
    </row>
    <row r="849" spans="1:5">
      <c r="A849" s="38"/>
    </row>
    <row r="850" spans="1:5">
      <c r="A850" s="38"/>
    </row>
    <row r="851" spans="1:5" ht="15.75">
      <c r="A851" s="38"/>
      <c r="D851" s="46" t="s">
        <v>32</v>
      </c>
      <c r="E851" s="58"/>
    </row>
    <row r="856" spans="1:5" ht="18.75">
      <c r="D856" s="45" t="s">
        <v>30</v>
      </c>
      <c r="E856" s="46"/>
    </row>
    <row r="857" spans="1:5" ht="16.5" customHeight="1"/>
    <row r="858" spans="1:5" ht="16.5" customHeight="1"/>
    <row r="859" spans="1:5" ht="16.5" customHeight="1">
      <c r="D859" s="26" t="s">
        <v>31</v>
      </c>
    </row>
    <row r="860" spans="1:5" ht="16.5" customHeight="1">
      <c r="D860" s="47" t="s">
        <v>28</v>
      </c>
      <c r="E860" s="26"/>
    </row>
    <row r="861" spans="1:5" ht="16.5" customHeight="1">
      <c r="D861" s="26" t="s">
        <v>9</v>
      </c>
    </row>
    <row r="862" spans="1:5" ht="16.5" customHeight="1"/>
    <row r="863" spans="1:5" ht="16.5" customHeight="1"/>
    <row r="864" spans="1:5" ht="18.75">
      <c r="C864" s="48"/>
      <c r="D864" s="26" t="s">
        <v>29</v>
      </c>
    </row>
    <row r="865" spans="1:5" ht="16.5" customHeight="1">
      <c r="A865" s="49"/>
    </row>
    <row r="866" spans="1:5" ht="21.75" customHeight="1">
      <c r="A866" s="27" t="s">
        <v>4</v>
      </c>
      <c r="B866" s="86" t="s">
        <v>1</v>
      </c>
      <c r="C866" s="87"/>
      <c r="D866" s="27" t="s">
        <v>7</v>
      </c>
      <c r="E866" s="27" t="s">
        <v>8</v>
      </c>
    </row>
    <row r="867" spans="1:5" ht="16.5" customHeight="1">
      <c r="A867" s="50"/>
      <c r="B867" s="51"/>
      <c r="C867" s="52"/>
      <c r="D867" s="53"/>
      <c r="E867" s="53">
        <f>A867*D867</f>
        <v>0</v>
      </c>
    </row>
    <row r="868" spans="1:5" ht="16.5" customHeight="1">
      <c r="A868" s="50"/>
      <c r="B868" s="51"/>
      <c r="C868" s="52"/>
      <c r="D868" s="53"/>
      <c r="E868" s="53">
        <f t="shared" ref="E868:E874" si="16">A868*D868</f>
        <v>0</v>
      </c>
    </row>
    <row r="869" spans="1:5" ht="16.5" customHeight="1">
      <c r="A869" s="50"/>
      <c r="B869" s="51"/>
      <c r="C869" s="52"/>
      <c r="D869" s="53"/>
      <c r="E869" s="53">
        <f t="shared" si="16"/>
        <v>0</v>
      </c>
    </row>
    <row r="870" spans="1:5" ht="16.5" customHeight="1">
      <c r="A870" s="50"/>
      <c r="B870" s="51"/>
      <c r="C870" s="52"/>
      <c r="D870" s="53"/>
      <c r="E870" s="53">
        <f t="shared" si="16"/>
        <v>0</v>
      </c>
    </row>
    <row r="871" spans="1:5" ht="16.5" customHeight="1">
      <c r="A871" s="50"/>
      <c r="B871" s="51"/>
      <c r="C871" s="52"/>
      <c r="D871" s="53"/>
      <c r="E871" s="53">
        <f t="shared" si="16"/>
        <v>0</v>
      </c>
    </row>
    <row r="872" spans="1:5" ht="16.5" customHeight="1">
      <c r="A872" s="50"/>
      <c r="B872" s="51"/>
      <c r="C872" s="52"/>
      <c r="D872" s="53"/>
      <c r="E872" s="53">
        <f t="shared" si="16"/>
        <v>0</v>
      </c>
    </row>
    <row r="873" spans="1:5" ht="16.5" customHeight="1">
      <c r="A873" s="50"/>
      <c r="B873" s="51"/>
      <c r="C873" s="52"/>
      <c r="D873" s="53"/>
      <c r="E873" s="53">
        <f t="shared" si="16"/>
        <v>0</v>
      </c>
    </row>
    <row r="874" spans="1:5" ht="16.5" customHeight="1">
      <c r="A874" s="50"/>
      <c r="B874" s="51"/>
      <c r="C874" s="52"/>
      <c r="D874" s="53"/>
      <c r="E874" s="53">
        <f t="shared" si="16"/>
        <v>0</v>
      </c>
    </row>
    <row r="875" spans="1:5" ht="16.5" customHeight="1">
      <c r="A875" s="4"/>
      <c r="B875" s="5" t="s">
        <v>15</v>
      </c>
      <c r="C875" s="6"/>
      <c r="D875" s="7"/>
      <c r="E875" s="54">
        <f>SUM(E867:E874)</f>
        <v>0</v>
      </c>
    </row>
    <row r="876" spans="1:5">
      <c r="A876" s="55"/>
      <c r="B876" s="56"/>
      <c r="C876" s="56"/>
      <c r="D876" s="56"/>
      <c r="E876" s="57"/>
    </row>
    <row r="877" spans="1:5" ht="23.25" customHeight="1">
      <c r="A877" s="58"/>
      <c r="B877" s="28" t="s">
        <v>10</v>
      </c>
      <c r="C877" s="28" t="s">
        <v>11</v>
      </c>
      <c r="D877" s="28" t="s">
        <v>14</v>
      </c>
      <c r="E877" s="58"/>
    </row>
    <row r="878" spans="1:5" ht="23.25" customHeight="1">
      <c r="A878" s="58"/>
      <c r="B878" s="59">
        <f>+E875</f>
        <v>0</v>
      </c>
      <c r="C878" s="59">
        <f>B878*0.2</f>
        <v>0</v>
      </c>
      <c r="D878" s="59">
        <f>B878+C878</f>
        <v>0</v>
      </c>
      <c r="E878" s="58"/>
    </row>
    <row r="879" spans="1:5">
      <c r="A879" s="58"/>
      <c r="B879" s="60"/>
      <c r="C879" s="60"/>
      <c r="D879" s="60"/>
      <c r="E879" s="58"/>
    </row>
    <row r="880" spans="1:5" ht="15.75" thickBot="1">
      <c r="A880" s="61"/>
      <c r="B880" s="61"/>
      <c r="C880" s="61"/>
      <c r="D880" s="61"/>
      <c r="E880" s="61"/>
    </row>
    <row r="881" spans="1:5" ht="15.75">
      <c r="A881" s="62" t="s">
        <v>42</v>
      </c>
      <c r="C881" s="48"/>
      <c r="D881" s="48"/>
      <c r="E881" s="48"/>
    </row>
    <row r="882" spans="1:5" ht="15.75">
      <c r="A882" s="63" t="str">
        <f>UPPER(Conversion!C25)</f>
        <v xml:space="preserve">ZÉRO DH </v>
      </c>
      <c r="B882" s="48"/>
      <c r="D882" s="48"/>
      <c r="E882" s="48"/>
    </row>
    <row r="883" spans="1:5" ht="15.75">
      <c r="A883" s="64"/>
      <c r="B883" s="48"/>
      <c r="C883" s="48"/>
      <c r="D883" s="48"/>
      <c r="E883" s="48"/>
    </row>
    <row r="884" spans="1:5" ht="15.75">
      <c r="A884" s="62" t="s">
        <v>41</v>
      </c>
      <c r="B884" s="48"/>
      <c r="D884" s="48"/>
      <c r="E884" s="48"/>
    </row>
    <row r="886" spans="1:5">
      <c r="A886" s="38"/>
    </row>
    <row r="887" spans="1:5">
      <c r="A887" s="38"/>
    </row>
    <row r="888" spans="1:5" ht="15.75">
      <c r="A888" s="38"/>
      <c r="D888" s="46" t="s">
        <v>32</v>
      </c>
      <c r="E888" s="58"/>
    </row>
    <row r="893" spans="1:5" ht="18.75">
      <c r="D893" s="45" t="s">
        <v>30</v>
      </c>
      <c r="E893" s="46"/>
    </row>
    <row r="894" spans="1:5" ht="16.5" customHeight="1"/>
    <row r="895" spans="1:5" ht="16.5" customHeight="1"/>
    <row r="896" spans="1:5" ht="16.5" customHeight="1">
      <c r="D896" s="26" t="s">
        <v>31</v>
      </c>
    </row>
    <row r="897" spans="1:5" ht="16.5" customHeight="1">
      <c r="D897" s="47" t="s">
        <v>28</v>
      </c>
      <c r="E897" s="26"/>
    </row>
    <row r="898" spans="1:5" ht="16.5" customHeight="1">
      <c r="D898" s="26" t="s">
        <v>9</v>
      </c>
    </row>
    <row r="899" spans="1:5" ht="16.5" customHeight="1"/>
    <row r="900" spans="1:5" ht="16.5" customHeight="1"/>
    <row r="901" spans="1:5" ht="18.75">
      <c r="C901" s="48"/>
      <c r="D901" s="26" t="s">
        <v>29</v>
      </c>
    </row>
    <row r="902" spans="1:5" ht="16.5" customHeight="1">
      <c r="A902" s="49"/>
    </row>
    <row r="903" spans="1:5" ht="21.75" customHeight="1">
      <c r="A903" s="27" t="s">
        <v>4</v>
      </c>
      <c r="B903" s="86" t="s">
        <v>1</v>
      </c>
      <c r="C903" s="87"/>
      <c r="D903" s="27" t="s">
        <v>7</v>
      </c>
      <c r="E903" s="27" t="s">
        <v>8</v>
      </c>
    </row>
    <row r="904" spans="1:5" ht="16.5" customHeight="1">
      <c r="A904" s="50"/>
      <c r="B904" s="51"/>
      <c r="C904" s="52"/>
      <c r="D904" s="53"/>
      <c r="E904" s="53">
        <f>A904*D904</f>
        <v>0</v>
      </c>
    </row>
    <row r="905" spans="1:5" ht="16.5" customHeight="1">
      <c r="A905" s="50"/>
      <c r="B905" s="51"/>
      <c r="C905" s="52"/>
      <c r="D905" s="53"/>
      <c r="E905" s="53">
        <f>A905*D905</f>
        <v>0</v>
      </c>
    </row>
    <row r="906" spans="1:5" ht="16.5" customHeight="1">
      <c r="A906" s="50"/>
      <c r="B906" s="51"/>
      <c r="C906" s="52"/>
      <c r="D906" s="53"/>
      <c r="E906" s="53">
        <f t="shared" ref="E906:E911" si="17">A906*D906</f>
        <v>0</v>
      </c>
    </row>
    <row r="907" spans="1:5" ht="16.5" customHeight="1">
      <c r="A907" s="50"/>
      <c r="B907" s="51"/>
      <c r="C907" s="52"/>
      <c r="D907" s="53"/>
      <c r="E907" s="53">
        <f t="shared" si="17"/>
        <v>0</v>
      </c>
    </row>
    <row r="908" spans="1:5" ht="16.5" customHeight="1">
      <c r="A908" s="50"/>
      <c r="B908" s="51"/>
      <c r="C908" s="52"/>
      <c r="D908" s="53"/>
      <c r="E908" s="53">
        <f t="shared" si="17"/>
        <v>0</v>
      </c>
    </row>
    <row r="909" spans="1:5" ht="16.5" customHeight="1">
      <c r="A909" s="50"/>
      <c r="B909" s="51"/>
      <c r="C909" s="52"/>
      <c r="D909" s="53"/>
      <c r="E909" s="53">
        <f t="shared" si="17"/>
        <v>0</v>
      </c>
    </row>
    <row r="910" spans="1:5" ht="16.5" customHeight="1">
      <c r="A910" s="50"/>
      <c r="B910" s="51"/>
      <c r="C910" s="52"/>
      <c r="D910" s="53"/>
      <c r="E910" s="53">
        <f t="shared" si="17"/>
        <v>0</v>
      </c>
    </row>
    <row r="911" spans="1:5" ht="16.5" customHeight="1">
      <c r="A911" s="50"/>
      <c r="B911" s="51"/>
      <c r="C911" s="52"/>
      <c r="D911" s="53"/>
      <c r="E911" s="53">
        <f t="shared" si="17"/>
        <v>0</v>
      </c>
    </row>
    <row r="912" spans="1:5" ht="16.5" customHeight="1">
      <c r="A912" s="4"/>
      <c r="B912" s="5" t="s">
        <v>15</v>
      </c>
      <c r="C912" s="6"/>
      <c r="D912" s="7"/>
      <c r="E912" s="54">
        <f>SUM(E904:E911)</f>
        <v>0</v>
      </c>
    </row>
    <row r="913" spans="1:5">
      <c r="A913" s="55"/>
      <c r="B913" s="56"/>
      <c r="C913" s="56"/>
      <c r="D913" s="56"/>
      <c r="E913" s="57"/>
    </row>
    <row r="914" spans="1:5" ht="23.25" customHeight="1">
      <c r="A914" s="58"/>
      <c r="B914" s="28" t="s">
        <v>10</v>
      </c>
      <c r="C914" s="28" t="s">
        <v>11</v>
      </c>
      <c r="D914" s="28" t="s">
        <v>14</v>
      </c>
      <c r="E914" s="58"/>
    </row>
    <row r="915" spans="1:5" ht="23.25" customHeight="1">
      <c r="A915" s="58"/>
      <c r="B915" s="59">
        <f>+E912</f>
        <v>0</v>
      </c>
      <c r="C915" s="59">
        <f>B915*0.2</f>
        <v>0</v>
      </c>
      <c r="D915" s="59">
        <f>B915+C915</f>
        <v>0</v>
      </c>
      <c r="E915" s="58"/>
    </row>
    <row r="916" spans="1:5">
      <c r="A916" s="58"/>
      <c r="B916" s="60"/>
      <c r="C916" s="60"/>
      <c r="D916" s="60"/>
      <c r="E916" s="58"/>
    </row>
    <row r="917" spans="1:5" ht="15.75" thickBot="1">
      <c r="A917" s="61"/>
      <c r="B917" s="61"/>
      <c r="C917" s="61"/>
      <c r="D917" s="61"/>
      <c r="E917" s="61"/>
    </row>
    <row r="918" spans="1:5" ht="15.75">
      <c r="A918" s="62" t="s">
        <v>42</v>
      </c>
      <c r="C918" s="48"/>
      <c r="D918" s="48"/>
      <c r="E918" s="48"/>
    </row>
    <row r="919" spans="1:5" ht="15.75">
      <c r="A919" s="63" t="str">
        <f>UPPER(Conversion!C26)</f>
        <v xml:space="preserve">ZÉRO DH </v>
      </c>
      <c r="B919" s="48"/>
      <c r="D919" s="48"/>
      <c r="E919" s="48"/>
    </row>
    <row r="920" spans="1:5" ht="15.75">
      <c r="A920" s="64"/>
      <c r="B920" s="48"/>
      <c r="C920" s="48"/>
      <c r="D920" s="48"/>
      <c r="E920" s="48"/>
    </row>
    <row r="921" spans="1:5" ht="15.75">
      <c r="A921" s="62" t="s">
        <v>41</v>
      </c>
      <c r="B921" s="48"/>
      <c r="D921" s="48"/>
      <c r="E921" s="48"/>
    </row>
    <row r="923" spans="1:5">
      <c r="A923" s="38"/>
    </row>
    <row r="924" spans="1:5">
      <c r="A924" s="38"/>
    </row>
    <row r="925" spans="1:5" ht="15.75">
      <c r="A925" s="38"/>
      <c r="D925" s="46" t="s">
        <v>32</v>
      </c>
      <c r="E925" s="58"/>
    </row>
    <row r="930" spans="1:5" ht="18.75">
      <c r="D930" s="45" t="s">
        <v>30</v>
      </c>
      <c r="E930" s="46"/>
    </row>
    <row r="931" spans="1:5" ht="16.5" customHeight="1"/>
    <row r="932" spans="1:5" ht="16.5" customHeight="1"/>
    <row r="933" spans="1:5" ht="16.5" customHeight="1">
      <c r="D933" s="26" t="s">
        <v>31</v>
      </c>
    </row>
    <row r="934" spans="1:5" ht="16.5" customHeight="1">
      <c r="D934" s="47" t="s">
        <v>28</v>
      </c>
      <c r="E934" s="26"/>
    </row>
    <row r="935" spans="1:5" ht="16.5" customHeight="1">
      <c r="D935" s="26" t="s">
        <v>9</v>
      </c>
    </row>
    <row r="936" spans="1:5" ht="16.5" customHeight="1"/>
    <row r="937" spans="1:5" ht="16.5" customHeight="1"/>
    <row r="938" spans="1:5" ht="18.75">
      <c r="C938" s="48"/>
      <c r="D938" s="26" t="s">
        <v>29</v>
      </c>
    </row>
    <row r="939" spans="1:5" ht="16.5" customHeight="1">
      <c r="A939" s="49"/>
    </row>
    <row r="940" spans="1:5" ht="21.75" customHeight="1">
      <c r="A940" s="27" t="s">
        <v>4</v>
      </c>
      <c r="B940" s="86" t="s">
        <v>1</v>
      </c>
      <c r="C940" s="87"/>
      <c r="D940" s="27" t="s">
        <v>7</v>
      </c>
      <c r="E940" s="27" t="s">
        <v>8</v>
      </c>
    </row>
    <row r="941" spans="1:5" ht="16.5" customHeight="1">
      <c r="A941" s="50"/>
      <c r="B941" s="51"/>
      <c r="C941" s="52"/>
      <c r="D941" s="53"/>
      <c r="E941" s="53">
        <f>A941*D941</f>
        <v>0</v>
      </c>
    </row>
    <row r="942" spans="1:5" ht="16.5" customHeight="1">
      <c r="A942" s="50"/>
      <c r="B942" s="51"/>
      <c r="C942" s="52"/>
      <c r="D942" s="53"/>
      <c r="E942" s="53">
        <f t="shared" ref="E942:E948" si="18">A942*D942</f>
        <v>0</v>
      </c>
    </row>
    <row r="943" spans="1:5" ht="16.5" customHeight="1">
      <c r="A943" s="50"/>
      <c r="B943" s="51"/>
      <c r="C943" s="52"/>
      <c r="D943" s="53"/>
      <c r="E943" s="53">
        <f t="shared" si="18"/>
        <v>0</v>
      </c>
    </row>
    <row r="944" spans="1:5" ht="16.5" customHeight="1">
      <c r="A944" s="50"/>
      <c r="B944" s="51"/>
      <c r="C944" s="52"/>
      <c r="D944" s="53"/>
      <c r="E944" s="53">
        <f t="shared" si="18"/>
        <v>0</v>
      </c>
    </row>
    <row r="945" spans="1:5" ht="16.5" customHeight="1">
      <c r="A945" s="50"/>
      <c r="B945" s="51"/>
      <c r="C945" s="52"/>
      <c r="D945" s="53"/>
      <c r="E945" s="53">
        <f t="shared" si="18"/>
        <v>0</v>
      </c>
    </row>
    <row r="946" spans="1:5" ht="16.5" customHeight="1">
      <c r="A946" s="50"/>
      <c r="B946" s="51"/>
      <c r="C946" s="52"/>
      <c r="D946" s="53"/>
      <c r="E946" s="53">
        <f t="shared" si="18"/>
        <v>0</v>
      </c>
    </row>
    <row r="947" spans="1:5" ht="16.5" customHeight="1">
      <c r="A947" s="50"/>
      <c r="B947" s="51"/>
      <c r="C947" s="52"/>
      <c r="D947" s="53"/>
      <c r="E947" s="53">
        <f t="shared" si="18"/>
        <v>0</v>
      </c>
    </row>
    <row r="948" spans="1:5" ht="16.5" customHeight="1">
      <c r="A948" s="50"/>
      <c r="B948" s="51"/>
      <c r="C948" s="52"/>
      <c r="D948" s="53"/>
      <c r="E948" s="53">
        <f t="shared" si="18"/>
        <v>0</v>
      </c>
    </row>
    <row r="949" spans="1:5" ht="16.5" customHeight="1">
      <c r="A949" s="4"/>
      <c r="B949" s="5" t="s">
        <v>15</v>
      </c>
      <c r="C949" s="6"/>
      <c r="D949" s="7"/>
      <c r="E949" s="54">
        <f>SUM(E941:E948)</f>
        <v>0</v>
      </c>
    </row>
    <row r="950" spans="1:5">
      <c r="A950" s="55"/>
      <c r="B950" s="56"/>
      <c r="C950" s="56"/>
      <c r="D950" s="56"/>
      <c r="E950" s="57"/>
    </row>
    <row r="951" spans="1:5" ht="23.25" customHeight="1">
      <c r="A951" s="58"/>
      <c r="B951" s="28" t="s">
        <v>10</v>
      </c>
      <c r="C951" s="28" t="s">
        <v>11</v>
      </c>
      <c r="D951" s="28" t="s">
        <v>14</v>
      </c>
      <c r="E951" s="58"/>
    </row>
    <row r="952" spans="1:5" ht="23.25" customHeight="1">
      <c r="A952" s="58"/>
      <c r="B952" s="59">
        <f>+E949</f>
        <v>0</v>
      </c>
      <c r="C952" s="59">
        <f>B952*0.2</f>
        <v>0</v>
      </c>
      <c r="D952" s="59">
        <f>B952+C952</f>
        <v>0</v>
      </c>
      <c r="E952" s="58"/>
    </row>
    <row r="953" spans="1:5">
      <c r="A953" s="58"/>
      <c r="B953" s="60"/>
      <c r="C953" s="60"/>
      <c r="D953" s="60"/>
      <c r="E953" s="58"/>
    </row>
    <row r="954" spans="1:5" ht="15.75" thickBot="1">
      <c r="A954" s="61"/>
      <c r="B954" s="61"/>
      <c r="C954" s="61"/>
      <c r="D954" s="61"/>
      <c r="E954" s="61"/>
    </row>
    <row r="955" spans="1:5" ht="15.75">
      <c r="A955" s="62" t="s">
        <v>42</v>
      </c>
      <c r="C955" s="48"/>
      <c r="D955" s="48"/>
      <c r="E955" s="48"/>
    </row>
    <row r="956" spans="1:5" ht="15.75">
      <c r="A956" s="63" t="str">
        <f>UPPER(Conversion!C27)</f>
        <v xml:space="preserve">ZÉRO DH </v>
      </c>
      <c r="B956" s="48"/>
      <c r="D956" s="48"/>
      <c r="E956" s="48"/>
    </row>
    <row r="957" spans="1:5" ht="15.75">
      <c r="A957" s="64"/>
      <c r="B957" s="48"/>
      <c r="C957" s="48"/>
      <c r="D957" s="48"/>
      <c r="E957" s="48"/>
    </row>
    <row r="958" spans="1:5" ht="15.75">
      <c r="A958" s="62" t="s">
        <v>41</v>
      </c>
      <c r="B958" s="48"/>
      <c r="D958" s="48"/>
      <c r="E958" s="48"/>
    </row>
    <row r="960" spans="1:5">
      <c r="A960" s="38"/>
    </row>
    <row r="961" spans="1:5">
      <c r="A961" s="38"/>
    </row>
    <row r="962" spans="1:5" ht="15.75">
      <c r="A962" s="38"/>
      <c r="D962" s="46" t="s">
        <v>32</v>
      </c>
      <c r="E962" s="58"/>
    </row>
    <row r="967" spans="1:5" ht="18.75">
      <c r="D967" s="45" t="s">
        <v>30</v>
      </c>
      <c r="E967" s="46"/>
    </row>
    <row r="968" spans="1:5" ht="16.5" customHeight="1"/>
    <row r="969" spans="1:5" ht="16.5" customHeight="1"/>
    <row r="970" spans="1:5" ht="16.5" customHeight="1">
      <c r="D970" s="26" t="s">
        <v>31</v>
      </c>
    </row>
    <row r="971" spans="1:5" ht="16.5" customHeight="1">
      <c r="D971" s="47" t="s">
        <v>28</v>
      </c>
      <c r="E971" s="26"/>
    </row>
    <row r="972" spans="1:5" ht="16.5" customHeight="1">
      <c r="D972" s="26" t="s">
        <v>9</v>
      </c>
    </row>
    <row r="973" spans="1:5" ht="16.5" customHeight="1"/>
    <row r="974" spans="1:5" ht="16.5" customHeight="1"/>
    <row r="975" spans="1:5" ht="18.75">
      <c r="C975" s="48"/>
      <c r="D975" s="26" t="s">
        <v>29</v>
      </c>
    </row>
    <row r="976" spans="1:5" ht="16.5" customHeight="1">
      <c r="A976" s="49"/>
    </row>
    <row r="977" spans="1:5" ht="21.75" customHeight="1">
      <c r="A977" s="27" t="s">
        <v>4</v>
      </c>
      <c r="B977" s="86" t="s">
        <v>1</v>
      </c>
      <c r="C977" s="87"/>
      <c r="D977" s="27" t="s">
        <v>7</v>
      </c>
      <c r="E977" s="27" t="s">
        <v>8</v>
      </c>
    </row>
    <row r="978" spans="1:5" ht="16.5" customHeight="1">
      <c r="A978" s="50"/>
      <c r="B978" s="51"/>
      <c r="C978" s="52"/>
      <c r="D978" s="53"/>
      <c r="E978" s="53">
        <f>A978*D978</f>
        <v>0</v>
      </c>
    </row>
    <row r="979" spans="1:5" ht="16.5" customHeight="1">
      <c r="A979" s="50"/>
      <c r="B979" s="51"/>
      <c r="C979" s="52"/>
      <c r="D979" s="53"/>
      <c r="E979" s="53">
        <f t="shared" ref="E979:E985" si="19">A979*D979</f>
        <v>0</v>
      </c>
    </row>
    <row r="980" spans="1:5" ht="16.5" customHeight="1">
      <c r="A980" s="50"/>
      <c r="B980" s="51"/>
      <c r="C980" s="52"/>
      <c r="D980" s="53"/>
      <c r="E980" s="53">
        <f t="shared" si="19"/>
        <v>0</v>
      </c>
    </row>
    <row r="981" spans="1:5" ht="16.5" customHeight="1">
      <c r="A981" s="50"/>
      <c r="B981" s="51"/>
      <c r="C981" s="52"/>
      <c r="D981" s="53"/>
      <c r="E981" s="53">
        <f t="shared" si="19"/>
        <v>0</v>
      </c>
    </row>
    <row r="982" spans="1:5" ht="16.5" customHeight="1">
      <c r="A982" s="50"/>
      <c r="B982" s="51"/>
      <c r="C982" s="52"/>
      <c r="D982" s="53"/>
      <c r="E982" s="53">
        <f t="shared" si="19"/>
        <v>0</v>
      </c>
    </row>
    <row r="983" spans="1:5" ht="16.5" customHeight="1">
      <c r="A983" s="50"/>
      <c r="B983" s="51"/>
      <c r="C983" s="52"/>
      <c r="D983" s="53"/>
      <c r="E983" s="53">
        <f t="shared" si="19"/>
        <v>0</v>
      </c>
    </row>
    <row r="984" spans="1:5" ht="16.5" customHeight="1">
      <c r="A984" s="50"/>
      <c r="B984" s="51"/>
      <c r="C984" s="52"/>
      <c r="D984" s="53"/>
      <c r="E984" s="53">
        <f t="shared" si="19"/>
        <v>0</v>
      </c>
    </row>
    <row r="985" spans="1:5" ht="16.5" customHeight="1">
      <c r="A985" s="50"/>
      <c r="B985" s="51"/>
      <c r="C985" s="52"/>
      <c r="D985" s="53"/>
      <c r="E985" s="53">
        <f t="shared" si="19"/>
        <v>0</v>
      </c>
    </row>
    <row r="986" spans="1:5" ht="16.5" customHeight="1">
      <c r="A986" s="4"/>
      <c r="B986" s="5" t="s">
        <v>15</v>
      </c>
      <c r="C986" s="6"/>
      <c r="D986" s="7"/>
      <c r="E986" s="54">
        <f>SUM(E978:E985)</f>
        <v>0</v>
      </c>
    </row>
    <row r="987" spans="1:5">
      <c r="A987" s="55"/>
      <c r="B987" s="56"/>
      <c r="C987" s="56"/>
      <c r="D987" s="56"/>
      <c r="E987" s="57"/>
    </row>
    <row r="988" spans="1:5" ht="23.25" customHeight="1">
      <c r="A988" s="58"/>
      <c r="B988" s="28" t="s">
        <v>10</v>
      </c>
      <c r="C988" s="28" t="s">
        <v>11</v>
      </c>
      <c r="D988" s="28" t="s">
        <v>14</v>
      </c>
      <c r="E988" s="58"/>
    </row>
    <row r="989" spans="1:5" ht="23.25" customHeight="1">
      <c r="A989" s="58"/>
      <c r="B989" s="59">
        <f>+E986</f>
        <v>0</v>
      </c>
      <c r="C989" s="59">
        <f>B989*0.2</f>
        <v>0</v>
      </c>
      <c r="D989" s="59">
        <f>B989+C989</f>
        <v>0</v>
      </c>
      <c r="E989" s="58"/>
    </row>
    <row r="990" spans="1:5">
      <c r="A990" s="58"/>
      <c r="B990" s="60"/>
      <c r="C990" s="60"/>
      <c r="D990" s="60"/>
      <c r="E990" s="58"/>
    </row>
    <row r="991" spans="1:5" ht="15.75" thickBot="1">
      <c r="A991" s="61"/>
      <c r="B991" s="61"/>
      <c r="C991" s="61"/>
      <c r="D991" s="61"/>
      <c r="E991" s="61"/>
    </row>
    <row r="992" spans="1:5" ht="15.75">
      <c r="A992" s="62" t="s">
        <v>42</v>
      </c>
      <c r="C992" s="48"/>
      <c r="D992" s="48"/>
      <c r="E992" s="48"/>
    </row>
    <row r="993" spans="1:5" ht="15.75">
      <c r="A993" s="63" t="str">
        <f>UPPER(Conversion!C28)</f>
        <v xml:space="preserve">ZÉRO DH </v>
      </c>
      <c r="B993" s="48"/>
      <c r="D993" s="48"/>
      <c r="E993" s="48"/>
    </row>
    <row r="994" spans="1:5" ht="15.75">
      <c r="A994" s="64"/>
      <c r="B994" s="48"/>
      <c r="C994" s="48"/>
      <c r="D994" s="48"/>
      <c r="E994" s="48"/>
    </row>
    <row r="995" spans="1:5" ht="15.75">
      <c r="A995" s="62" t="s">
        <v>41</v>
      </c>
      <c r="B995" s="48"/>
      <c r="D995" s="48"/>
      <c r="E995" s="48"/>
    </row>
    <row r="997" spans="1:5">
      <c r="A997" s="38"/>
    </row>
    <row r="998" spans="1:5">
      <c r="A998" s="38"/>
    </row>
    <row r="999" spans="1:5" ht="15.75">
      <c r="A999" s="38"/>
      <c r="D999" s="46" t="s">
        <v>32</v>
      </c>
      <c r="E999" s="58"/>
    </row>
  </sheetData>
  <mergeCells count="27">
    <mergeCell ref="B200:C200"/>
    <mergeCell ref="B15:C15"/>
    <mergeCell ref="B52:C52"/>
    <mergeCell ref="B89:C89"/>
    <mergeCell ref="B126:C126"/>
    <mergeCell ref="B163:C163"/>
    <mergeCell ref="B644:C644"/>
    <mergeCell ref="B237:C237"/>
    <mergeCell ref="B274:C274"/>
    <mergeCell ref="B311:C311"/>
    <mergeCell ref="B348:C348"/>
    <mergeCell ref="B385:C385"/>
    <mergeCell ref="B422:C422"/>
    <mergeCell ref="B459:C459"/>
    <mergeCell ref="B496:C496"/>
    <mergeCell ref="B533:C533"/>
    <mergeCell ref="B570:C570"/>
    <mergeCell ref="B607:C607"/>
    <mergeCell ref="B903:C903"/>
    <mergeCell ref="B940:C940"/>
    <mergeCell ref="B977:C977"/>
    <mergeCell ref="B681:C681"/>
    <mergeCell ref="B718:C718"/>
    <mergeCell ref="B755:C755"/>
    <mergeCell ref="B792:C792"/>
    <mergeCell ref="B829:C829"/>
    <mergeCell ref="B866:C866"/>
  </mergeCells>
  <pageMargins left="0.7" right="0.7" top="0.75" bottom="0.75" header="0.3" footer="0.3"/>
  <pageSetup paperSize="9" orientation="portrait" r:id="rId1"/>
  <headerFooter>
    <oddHeader>&amp;C&amp;"Lucida Handwriting,Gras italique"&amp;24&amp;U&amp;K0070C0*************** S.A.R.L</oddHeader>
    <oddFooter>&amp;C&amp;"-,Italique"&amp;K0070C0SARL AU CAPITAL DE ********************** DHS
SIEGE SOCIAL : *************************** -CASABLANCA-
I.C.E: 123456789 1234 12
I.F : 000 00 000 - T.P : 000 00 000 - R.C : 111 111 - C.N.S.S: 1111111</oddFooter>
  </headerFooter>
  <rowBreaks count="26" manualBreakCount="26">
    <brk id="37" max="4" man="1"/>
    <brk id="74" max="4" man="1"/>
    <brk id="111" max="4" man="1"/>
    <brk id="148" max="4" man="1"/>
    <brk id="185" max="4" man="1"/>
    <brk id="222" max="4" man="1"/>
    <brk id="259" max="4" man="1"/>
    <brk id="296" max="4" man="1"/>
    <brk id="333" max="4" man="1"/>
    <brk id="370" max="4" man="1"/>
    <brk id="407" max="4" man="1"/>
    <brk id="444" max="4" man="1"/>
    <brk id="481" max="4" man="1"/>
    <brk id="518" max="4" man="1"/>
    <brk id="555" max="4" man="1"/>
    <brk id="592" max="4" man="1"/>
    <brk id="629" max="4" man="1"/>
    <brk id="666" max="4" man="1"/>
    <brk id="703" max="4" man="1"/>
    <brk id="740" max="4" man="1"/>
    <brk id="777" max="4" man="1"/>
    <brk id="814" max="4" man="1"/>
    <brk id="851" max="4" man="1"/>
    <brk id="888" max="4" man="1"/>
    <brk id="925" max="4" man="1"/>
    <brk id="962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127"/>
  <sheetViews>
    <sheetView topLeftCell="A55" workbookViewId="0">
      <selection activeCell="F72" sqref="F72"/>
    </sheetView>
  </sheetViews>
  <sheetFormatPr baseColWidth="10" defaultRowHeight="17.25" customHeight="1"/>
  <cols>
    <col min="1" max="1" width="7.5703125" style="3" bestFit="1" customWidth="1"/>
    <col min="2" max="2" width="20.140625" style="3" bestFit="1" customWidth="1"/>
    <col min="3" max="3" width="16.28515625" style="1" customWidth="1"/>
    <col min="4" max="4" width="19" style="1" bestFit="1" customWidth="1"/>
    <col min="5" max="5" width="19.7109375" style="1" bestFit="1" customWidth="1"/>
    <col min="6" max="6" width="16" style="1" bestFit="1" customWidth="1"/>
    <col min="7" max="7" width="20" style="1" bestFit="1" customWidth="1"/>
    <col min="8" max="8" width="12" style="1" bestFit="1" customWidth="1"/>
    <col min="9" max="9" width="13.140625" style="1" bestFit="1" customWidth="1"/>
    <col min="10" max="10" width="13.5703125" style="1" bestFit="1" customWidth="1"/>
    <col min="11" max="11" width="12" style="1" bestFit="1" customWidth="1"/>
    <col min="12" max="12" width="15.28515625" style="1" bestFit="1" customWidth="1"/>
    <col min="13" max="16384" width="11.42578125" style="1"/>
  </cols>
  <sheetData>
    <row r="1" spans="1:12" ht="17.25" customHeight="1">
      <c r="A1" s="88" t="s">
        <v>17</v>
      </c>
      <c r="B1" s="89"/>
      <c r="C1" s="89"/>
      <c r="D1" s="90"/>
      <c r="E1" s="2"/>
      <c r="F1" s="91" t="s">
        <v>3</v>
      </c>
      <c r="G1" s="92"/>
      <c r="H1" s="92"/>
      <c r="I1" s="92"/>
      <c r="J1" s="93"/>
    </row>
    <row r="2" spans="1:12" ht="15">
      <c r="A2" s="29" t="s">
        <v>24</v>
      </c>
      <c r="B2" s="29" t="s">
        <v>1</v>
      </c>
      <c r="C2" s="30" t="s">
        <v>16</v>
      </c>
      <c r="D2" s="30" t="s">
        <v>0</v>
      </c>
      <c r="E2" s="2"/>
      <c r="F2" s="17" t="s">
        <v>24</v>
      </c>
      <c r="G2" s="18" t="s">
        <v>1</v>
      </c>
      <c r="H2" s="19" t="s">
        <v>25</v>
      </c>
      <c r="I2" s="20" t="s">
        <v>26</v>
      </c>
      <c r="J2" s="20" t="s">
        <v>5</v>
      </c>
      <c r="L2" s="1" t="s">
        <v>12</v>
      </c>
    </row>
    <row r="3" spans="1:12" ht="15">
      <c r="A3" s="11">
        <v>1</v>
      </c>
      <c r="B3" s="31" t="str">
        <f>+'DETERMINATION PRIX'!A2</f>
        <v>ARTICLE 1</v>
      </c>
      <c r="C3" s="12">
        <f>+'DETERMINATION PRIX'!B2</f>
        <v>15</v>
      </c>
      <c r="D3" s="12">
        <f>+'DETERMINATION PRIX'!F2</f>
        <v>100</v>
      </c>
      <c r="E3" s="2"/>
      <c r="F3" s="13">
        <f>+A3</f>
        <v>1</v>
      </c>
      <c r="G3" s="14" t="str">
        <f>+B3</f>
        <v>ARTICLE 1</v>
      </c>
      <c r="H3" s="15">
        <f>+C3*1.2</f>
        <v>18</v>
      </c>
      <c r="I3" s="16">
        <f>H3*1.2</f>
        <v>21.599999999999998</v>
      </c>
      <c r="J3" s="16">
        <f>SUMIF('FACTURES DE VENTES'!B$16:$B$1011,G3,'FACTURES DE VENTES'!$A$16:$A$1011)</f>
        <v>671</v>
      </c>
      <c r="L3" s="8">
        <f>+J3*I3</f>
        <v>14493.599999999999</v>
      </c>
    </row>
    <row r="4" spans="1:12" ht="15">
      <c r="A4" s="11">
        <v>2</v>
      </c>
      <c r="B4" s="31" t="str">
        <f>+'DETERMINATION PRIX'!A3</f>
        <v>ARTICLE 2</v>
      </c>
      <c r="C4" s="12">
        <f>+'DETERMINATION PRIX'!B3</f>
        <v>16</v>
      </c>
      <c r="D4" s="12">
        <f>+'DETERMINATION PRIX'!F3</f>
        <v>120</v>
      </c>
      <c r="E4" s="2"/>
      <c r="F4" s="13">
        <f t="shared" ref="F4:F37" si="0">+A4</f>
        <v>2</v>
      </c>
      <c r="G4" s="14" t="str">
        <f t="shared" ref="G4:G37" si="1">+B4</f>
        <v>ARTICLE 2</v>
      </c>
      <c r="H4" s="15">
        <f t="shared" ref="H4:H37" si="2">+C4*1.2</f>
        <v>19.2</v>
      </c>
      <c r="I4" s="16">
        <f t="shared" ref="I4:I37" si="3">H4*1.2</f>
        <v>23.04</v>
      </c>
      <c r="J4" s="16">
        <f>SUMIF('FACTURES DE VENTES'!B$16:$B$1011,G4,'FACTURES DE VENTES'!$A$16:$A$1011)</f>
        <v>2814</v>
      </c>
      <c r="L4" s="8">
        <f t="shared" ref="L4:L62" si="4">+J4*I4</f>
        <v>64834.559999999998</v>
      </c>
    </row>
    <row r="5" spans="1:12" ht="15">
      <c r="A5" s="11">
        <v>3</v>
      </c>
      <c r="B5" s="31" t="str">
        <f>+'DETERMINATION PRIX'!A4</f>
        <v>ARTICLE 3</v>
      </c>
      <c r="C5" s="12">
        <f>+'DETERMINATION PRIX'!B4</f>
        <v>17</v>
      </c>
      <c r="D5" s="12">
        <f>+'DETERMINATION PRIX'!F4</f>
        <v>140</v>
      </c>
      <c r="E5" s="2"/>
      <c r="F5" s="13">
        <f t="shared" si="0"/>
        <v>3</v>
      </c>
      <c r="G5" s="14" t="str">
        <f t="shared" si="1"/>
        <v>ARTICLE 3</v>
      </c>
      <c r="H5" s="15">
        <f t="shared" si="2"/>
        <v>20.399999999999999</v>
      </c>
      <c r="I5" s="16">
        <f t="shared" si="3"/>
        <v>24.479999999999997</v>
      </c>
      <c r="J5" s="16">
        <f>SUMIF('FACTURES DE VENTES'!B$16:$B$1011,G5,'FACTURES DE VENTES'!$A$16:$A$1011)</f>
        <v>9120</v>
      </c>
      <c r="L5" s="8">
        <f t="shared" si="4"/>
        <v>223257.59999999998</v>
      </c>
    </row>
    <row r="6" spans="1:12" ht="15">
      <c r="A6" s="11">
        <v>4</v>
      </c>
      <c r="B6" s="31" t="str">
        <f>+'DETERMINATION PRIX'!A5</f>
        <v>ARTICLE 4</v>
      </c>
      <c r="C6" s="12">
        <f>+'DETERMINATION PRIX'!B5</f>
        <v>18</v>
      </c>
      <c r="D6" s="12">
        <f>+'DETERMINATION PRIX'!F5</f>
        <v>160</v>
      </c>
      <c r="E6" s="2"/>
      <c r="F6" s="13">
        <f t="shared" si="0"/>
        <v>4</v>
      </c>
      <c r="G6" s="14" t="str">
        <f t="shared" si="1"/>
        <v>ARTICLE 4</v>
      </c>
      <c r="H6" s="15">
        <f t="shared" si="2"/>
        <v>21.599999999999998</v>
      </c>
      <c r="I6" s="16">
        <f t="shared" si="3"/>
        <v>25.919999999999998</v>
      </c>
      <c r="J6" s="16">
        <f>SUMIF('FACTURES DE VENTES'!B$16:$B$1011,G6,'FACTURES DE VENTES'!$A$16:$A$1011)</f>
        <v>3250</v>
      </c>
      <c r="L6" s="8">
        <f t="shared" si="4"/>
        <v>84240</v>
      </c>
    </row>
    <row r="7" spans="1:12" ht="15">
      <c r="A7" s="11">
        <v>5</v>
      </c>
      <c r="B7" s="31" t="str">
        <f>+'DETERMINATION PRIX'!A6</f>
        <v>ARTICLE 5</v>
      </c>
      <c r="C7" s="12">
        <f>+'DETERMINATION PRIX'!B6</f>
        <v>19</v>
      </c>
      <c r="D7" s="12">
        <f>+'DETERMINATION PRIX'!F6</f>
        <v>180</v>
      </c>
      <c r="E7" s="2"/>
      <c r="F7" s="13">
        <f t="shared" si="0"/>
        <v>5</v>
      </c>
      <c r="G7" s="14" t="str">
        <f t="shared" si="1"/>
        <v>ARTICLE 5</v>
      </c>
      <c r="H7" s="15">
        <f t="shared" si="2"/>
        <v>22.8</v>
      </c>
      <c r="I7" s="16">
        <f t="shared" si="3"/>
        <v>27.36</v>
      </c>
      <c r="J7" s="16">
        <f>SUMIF('FACTURES DE VENTES'!B$16:$B$1011,G7,'FACTURES DE VENTES'!$A$16:$A$1011)</f>
        <v>3000</v>
      </c>
      <c r="L7" s="8">
        <f t="shared" si="4"/>
        <v>82080</v>
      </c>
    </row>
    <row r="8" spans="1:12" ht="15">
      <c r="A8" s="11">
        <v>6</v>
      </c>
      <c r="B8" s="31" t="str">
        <f>+'DETERMINATION PRIX'!A7</f>
        <v>ARTICLE 6</v>
      </c>
      <c r="C8" s="12">
        <f>+'DETERMINATION PRIX'!B7</f>
        <v>20</v>
      </c>
      <c r="D8" s="12">
        <f>+'DETERMINATION PRIX'!F7</f>
        <v>200</v>
      </c>
      <c r="E8" s="2"/>
      <c r="F8" s="13">
        <f t="shared" si="0"/>
        <v>6</v>
      </c>
      <c r="G8" s="14" t="str">
        <f t="shared" si="1"/>
        <v>ARTICLE 6</v>
      </c>
      <c r="H8" s="15">
        <f t="shared" si="2"/>
        <v>24</v>
      </c>
      <c r="I8" s="16">
        <f t="shared" si="3"/>
        <v>28.799999999999997</v>
      </c>
      <c r="J8" s="16">
        <f>SUMIF('FACTURES DE VENTES'!B$16:$B$1011,G8,'FACTURES DE VENTES'!$A$16:$A$1011)</f>
        <v>3000</v>
      </c>
      <c r="L8" s="8">
        <f t="shared" si="4"/>
        <v>86399.999999999985</v>
      </c>
    </row>
    <row r="9" spans="1:12" ht="15">
      <c r="A9" s="11">
        <v>7</v>
      </c>
      <c r="B9" s="31" t="str">
        <f>+'DETERMINATION PRIX'!A8</f>
        <v>ARTICLE 7</v>
      </c>
      <c r="C9" s="12">
        <f>+'DETERMINATION PRIX'!B8</f>
        <v>21</v>
      </c>
      <c r="D9" s="12">
        <f>+'DETERMINATION PRIX'!F8</f>
        <v>220</v>
      </c>
      <c r="E9" s="2"/>
      <c r="F9" s="13">
        <f t="shared" si="0"/>
        <v>7</v>
      </c>
      <c r="G9" s="14" t="str">
        <f t="shared" si="1"/>
        <v>ARTICLE 7</v>
      </c>
      <c r="H9" s="15">
        <f t="shared" si="2"/>
        <v>25.2</v>
      </c>
      <c r="I9" s="16">
        <f t="shared" si="3"/>
        <v>30.24</v>
      </c>
      <c r="J9" s="16">
        <f>SUMIF('FACTURES DE VENTES'!B$16:$B$1011,G9,'FACTURES DE VENTES'!$A$16:$A$1011)</f>
        <v>18622</v>
      </c>
      <c r="L9" s="8">
        <f t="shared" si="4"/>
        <v>563129.28</v>
      </c>
    </row>
    <row r="10" spans="1:12" ht="15">
      <c r="A10" s="11">
        <v>8</v>
      </c>
      <c r="B10" s="31" t="str">
        <f>+'DETERMINATION PRIX'!A9</f>
        <v>ARTICLE 8</v>
      </c>
      <c r="C10" s="12">
        <f>+'DETERMINATION PRIX'!B9</f>
        <v>22</v>
      </c>
      <c r="D10" s="12">
        <f>+'DETERMINATION PRIX'!F9</f>
        <v>240</v>
      </c>
      <c r="E10" s="2"/>
      <c r="F10" s="13">
        <f t="shared" si="0"/>
        <v>8</v>
      </c>
      <c r="G10" s="14" t="str">
        <f t="shared" si="1"/>
        <v>ARTICLE 8</v>
      </c>
      <c r="H10" s="15">
        <f t="shared" si="2"/>
        <v>26.4</v>
      </c>
      <c r="I10" s="16">
        <f t="shared" si="3"/>
        <v>31.679999999999996</v>
      </c>
      <c r="J10" s="16">
        <f>SUMIF('FACTURES DE VENTES'!B$16:$B$1011,G10,'FACTURES DE VENTES'!$A$16:$A$1011)</f>
        <v>12714</v>
      </c>
      <c r="L10" s="8">
        <f t="shared" si="4"/>
        <v>402779.51999999996</v>
      </c>
    </row>
    <row r="11" spans="1:12" ht="15">
      <c r="A11" s="11">
        <v>9</v>
      </c>
      <c r="B11" s="31" t="str">
        <f>+'DETERMINATION PRIX'!A10</f>
        <v>ARTICLE 9</v>
      </c>
      <c r="C11" s="12">
        <f>+'DETERMINATION PRIX'!B10</f>
        <v>23</v>
      </c>
      <c r="D11" s="12">
        <f>+'DETERMINATION PRIX'!F10</f>
        <v>260</v>
      </c>
      <c r="E11" s="2"/>
      <c r="F11" s="13">
        <f t="shared" si="0"/>
        <v>9</v>
      </c>
      <c r="G11" s="14" t="str">
        <f t="shared" si="1"/>
        <v>ARTICLE 9</v>
      </c>
      <c r="H11" s="15">
        <f t="shared" si="2"/>
        <v>27.599999999999998</v>
      </c>
      <c r="I11" s="16">
        <f t="shared" si="3"/>
        <v>33.119999999999997</v>
      </c>
      <c r="J11" s="16">
        <f>SUMIF('FACTURES DE VENTES'!B$16:$B$1011,G11,'FACTURES DE VENTES'!$A$16:$A$1011)</f>
        <v>500</v>
      </c>
      <c r="L11" s="8">
        <f t="shared" si="4"/>
        <v>16560</v>
      </c>
    </row>
    <row r="12" spans="1:12" ht="15">
      <c r="A12" s="11">
        <v>10</v>
      </c>
      <c r="B12" s="31" t="str">
        <f>+'DETERMINATION PRIX'!A11</f>
        <v>ARTICLE 10</v>
      </c>
      <c r="C12" s="12">
        <f>+'DETERMINATION PRIX'!B11</f>
        <v>24</v>
      </c>
      <c r="D12" s="12">
        <f>+'DETERMINATION PRIX'!F11</f>
        <v>280</v>
      </c>
      <c r="E12" s="2"/>
      <c r="F12" s="13">
        <f t="shared" si="0"/>
        <v>10</v>
      </c>
      <c r="G12" s="14" t="str">
        <f t="shared" si="1"/>
        <v>ARTICLE 10</v>
      </c>
      <c r="H12" s="15">
        <f t="shared" si="2"/>
        <v>28.799999999999997</v>
      </c>
      <c r="I12" s="16">
        <f t="shared" si="3"/>
        <v>34.559999999999995</v>
      </c>
      <c r="J12" s="16">
        <f>SUMIF('FACTURES DE VENTES'!B$16:$B$1011,G12,'FACTURES DE VENTES'!$A$16:$A$1011)</f>
        <v>2100</v>
      </c>
      <c r="L12" s="8">
        <f t="shared" si="4"/>
        <v>72575.999999999985</v>
      </c>
    </row>
    <row r="13" spans="1:12" ht="15">
      <c r="A13" s="11">
        <v>11</v>
      </c>
      <c r="B13" s="31" t="str">
        <f>+'DETERMINATION PRIX'!A12</f>
        <v>ARTICLE 11</v>
      </c>
      <c r="C13" s="12">
        <f>+'DETERMINATION PRIX'!B12</f>
        <v>25</v>
      </c>
      <c r="D13" s="12">
        <f>+'DETERMINATION PRIX'!F12</f>
        <v>300</v>
      </c>
      <c r="E13" s="2"/>
      <c r="F13" s="13">
        <f t="shared" si="0"/>
        <v>11</v>
      </c>
      <c r="G13" s="14" t="str">
        <f t="shared" si="1"/>
        <v>ARTICLE 11</v>
      </c>
      <c r="H13" s="15">
        <f t="shared" si="2"/>
        <v>30</v>
      </c>
      <c r="I13" s="16">
        <f t="shared" si="3"/>
        <v>36</v>
      </c>
      <c r="J13" s="16">
        <f>SUMIF('FACTURES DE VENTES'!B$16:$B$1011,G13,'FACTURES DE VENTES'!$A$16:$A$1011)</f>
        <v>2000</v>
      </c>
      <c r="L13" s="8">
        <f t="shared" si="4"/>
        <v>72000</v>
      </c>
    </row>
    <row r="14" spans="1:12" ht="15">
      <c r="A14" s="11">
        <v>12</v>
      </c>
      <c r="B14" s="31" t="str">
        <f>+'DETERMINATION PRIX'!A13</f>
        <v>ARTICLE 12</v>
      </c>
      <c r="C14" s="12">
        <f>+'DETERMINATION PRIX'!B13</f>
        <v>26</v>
      </c>
      <c r="D14" s="12">
        <f>+'DETERMINATION PRIX'!F13</f>
        <v>320</v>
      </c>
      <c r="E14" s="2"/>
      <c r="F14" s="13">
        <f t="shared" si="0"/>
        <v>12</v>
      </c>
      <c r="G14" s="14" t="str">
        <f t="shared" si="1"/>
        <v>ARTICLE 12</v>
      </c>
      <c r="H14" s="15">
        <f t="shared" si="2"/>
        <v>31.2</v>
      </c>
      <c r="I14" s="16">
        <f t="shared" si="3"/>
        <v>37.44</v>
      </c>
      <c r="J14" s="16">
        <f>SUMIF('FACTURES DE VENTES'!B$16:$B$1011,G14,'FACTURES DE VENTES'!$A$16:$A$1011)</f>
        <v>500</v>
      </c>
      <c r="L14" s="8">
        <f t="shared" si="4"/>
        <v>18720</v>
      </c>
    </row>
    <row r="15" spans="1:12" ht="15">
      <c r="A15" s="11">
        <v>13</v>
      </c>
      <c r="B15" s="31" t="str">
        <f>+'DETERMINATION PRIX'!A14</f>
        <v>ARTICLE 13</v>
      </c>
      <c r="C15" s="12">
        <f>+'DETERMINATION PRIX'!B14</f>
        <v>27</v>
      </c>
      <c r="D15" s="12">
        <f>+'DETERMINATION PRIX'!F14</f>
        <v>340</v>
      </c>
      <c r="E15" s="2"/>
      <c r="F15" s="13">
        <f t="shared" si="0"/>
        <v>13</v>
      </c>
      <c r="G15" s="14" t="str">
        <f t="shared" si="1"/>
        <v>ARTICLE 13</v>
      </c>
      <c r="H15" s="15">
        <f t="shared" si="2"/>
        <v>32.4</v>
      </c>
      <c r="I15" s="16">
        <f t="shared" si="3"/>
        <v>38.879999999999995</v>
      </c>
      <c r="J15" s="16">
        <f>SUMIF('FACTURES DE VENTES'!B$16:$B$1011,G15,'FACTURES DE VENTES'!$A$16:$A$1011)</f>
        <v>900</v>
      </c>
      <c r="L15" s="8">
        <f t="shared" si="4"/>
        <v>34991.999999999993</v>
      </c>
    </row>
    <row r="16" spans="1:12" ht="15">
      <c r="A16" s="11">
        <v>14</v>
      </c>
      <c r="B16" s="31" t="str">
        <f>+'DETERMINATION PRIX'!A15</f>
        <v>ARTICLE 14</v>
      </c>
      <c r="C16" s="12">
        <f>+'DETERMINATION PRIX'!B15</f>
        <v>28</v>
      </c>
      <c r="D16" s="12">
        <f>+'DETERMINATION PRIX'!F15</f>
        <v>360</v>
      </c>
      <c r="E16" s="2"/>
      <c r="F16" s="13">
        <f t="shared" si="0"/>
        <v>14</v>
      </c>
      <c r="G16" s="14" t="str">
        <f t="shared" si="1"/>
        <v>ARTICLE 14</v>
      </c>
      <c r="H16" s="15">
        <f t="shared" si="2"/>
        <v>33.6</v>
      </c>
      <c r="I16" s="16">
        <f t="shared" si="3"/>
        <v>40.32</v>
      </c>
      <c r="J16" s="16">
        <f>SUMIF('FACTURES DE VENTES'!B$16:$B$1011,G16,'FACTURES DE VENTES'!$A$16:$A$1011)</f>
        <v>5035</v>
      </c>
      <c r="L16" s="8">
        <f t="shared" si="4"/>
        <v>203011.20000000001</v>
      </c>
    </row>
    <row r="17" spans="1:12" ht="15">
      <c r="A17" s="11">
        <v>15</v>
      </c>
      <c r="B17" s="31" t="str">
        <f>+'DETERMINATION PRIX'!A16</f>
        <v>ARTICLE 15</v>
      </c>
      <c r="C17" s="12">
        <f>+'DETERMINATION PRIX'!B16</f>
        <v>29</v>
      </c>
      <c r="D17" s="12">
        <f>+'DETERMINATION PRIX'!F16</f>
        <v>380</v>
      </c>
      <c r="E17" s="2"/>
      <c r="F17" s="13">
        <f t="shared" si="0"/>
        <v>15</v>
      </c>
      <c r="G17" s="14" t="str">
        <f t="shared" si="1"/>
        <v>ARTICLE 15</v>
      </c>
      <c r="H17" s="15">
        <f t="shared" si="2"/>
        <v>34.799999999999997</v>
      </c>
      <c r="I17" s="16">
        <f t="shared" si="3"/>
        <v>41.76</v>
      </c>
      <c r="J17" s="16">
        <f>SUMIF('FACTURES DE VENTES'!B$16:$B$1011,G17,'FACTURES DE VENTES'!$A$16:$A$1011)</f>
        <v>1000</v>
      </c>
      <c r="L17" s="8">
        <f t="shared" si="4"/>
        <v>41760</v>
      </c>
    </row>
    <row r="18" spans="1:12" ht="15">
      <c r="A18" s="11">
        <v>16</v>
      </c>
      <c r="B18" s="31" t="str">
        <f>+'DETERMINATION PRIX'!A17</f>
        <v>ARTICLE 16</v>
      </c>
      <c r="C18" s="12">
        <f>+'DETERMINATION PRIX'!B17</f>
        <v>30</v>
      </c>
      <c r="D18" s="12">
        <f>+'DETERMINATION PRIX'!F17</f>
        <v>400</v>
      </c>
      <c r="E18" s="2"/>
      <c r="F18" s="13">
        <f t="shared" si="0"/>
        <v>16</v>
      </c>
      <c r="G18" s="14" t="str">
        <f t="shared" si="1"/>
        <v>ARTICLE 16</v>
      </c>
      <c r="H18" s="15">
        <f t="shared" si="2"/>
        <v>36</v>
      </c>
      <c r="I18" s="16">
        <f t="shared" si="3"/>
        <v>43.199999999999996</v>
      </c>
      <c r="J18" s="16">
        <f>SUMIF('FACTURES DE VENTES'!B$16:$B$1011,G18,'FACTURES DE VENTES'!$A$16:$A$1011)</f>
        <v>5550</v>
      </c>
      <c r="L18" s="8">
        <f t="shared" si="4"/>
        <v>239759.99999999997</v>
      </c>
    </row>
    <row r="19" spans="1:12" ht="15">
      <c r="A19" s="11">
        <v>17</v>
      </c>
      <c r="B19" s="31" t="str">
        <f>+'DETERMINATION PRIX'!A18</f>
        <v>ARTICLE 17</v>
      </c>
      <c r="C19" s="12">
        <f>+'DETERMINATION PRIX'!B18</f>
        <v>31</v>
      </c>
      <c r="D19" s="12">
        <f>+'DETERMINATION PRIX'!F18</f>
        <v>420</v>
      </c>
      <c r="E19" s="2"/>
      <c r="F19" s="13">
        <f t="shared" si="0"/>
        <v>17</v>
      </c>
      <c r="G19" s="14" t="str">
        <f t="shared" si="1"/>
        <v>ARTICLE 17</v>
      </c>
      <c r="H19" s="15">
        <f t="shared" si="2"/>
        <v>37.199999999999996</v>
      </c>
      <c r="I19" s="16">
        <f t="shared" si="3"/>
        <v>44.639999999999993</v>
      </c>
      <c r="J19" s="16">
        <f>SUMIF('FACTURES DE VENTES'!B$16:$B$1011,G19,'FACTURES DE VENTES'!$A$16:$A$1011)</f>
        <v>0</v>
      </c>
      <c r="L19" s="8">
        <f t="shared" si="4"/>
        <v>0</v>
      </c>
    </row>
    <row r="20" spans="1:12" ht="15">
      <c r="A20" s="11">
        <v>18</v>
      </c>
      <c r="B20" s="31" t="str">
        <f>+'DETERMINATION PRIX'!A19</f>
        <v>ARTICLE 18</v>
      </c>
      <c r="C20" s="12">
        <f>+'DETERMINATION PRIX'!B19</f>
        <v>32</v>
      </c>
      <c r="D20" s="12">
        <f>+'DETERMINATION PRIX'!F19</f>
        <v>440</v>
      </c>
      <c r="E20" s="2"/>
      <c r="F20" s="13">
        <f t="shared" si="0"/>
        <v>18</v>
      </c>
      <c r="G20" s="14" t="str">
        <f t="shared" si="1"/>
        <v>ARTICLE 18</v>
      </c>
      <c r="H20" s="15">
        <f t="shared" si="2"/>
        <v>38.4</v>
      </c>
      <c r="I20" s="16">
        <f t="shared" si="3"/>
        <v>46.08</v>
      </c>
      <c r="J20" s="16">
        <f>SUMIF('FACTURES DE VENTES'!B$16:$B$1011,G20,'FACTURES DE VENTES'!$A$16:$A$1011)</f>
        <v>0</v>
      </c>
      <c r="L20" s="8">
        <f t="shared" si="4"/>
        <v>0</v>
      </c>
    </row>
    <row r="21" spans="1:12" ht="15">
      <c r="A21" s="11">
        <v>19</v>
      </c>
      <c r="B21" s="31" t="str">
        <f>+'DETERMINATION PRIX'!A20</f>
        <v>ARTICLE 19</v>
      </c>
      <c r="C21" s="12">
        <f>+'DETERMINATION PRIX'!B20</f>
        <v>33</v>
      </c>
      <c r="D21" s="12">
        <f>+'DETERMINATION PRIX'!F20</f>
        <v>460</v>
      </c>
      <c r="E21" s="2"/>
      <c r="F21" s="13">
        <f t="shared" si="0"/>
        <v>19</v>
      </c>
      <c r="G21" s="14" t="str">
        <f t="shared" si="1"/>
        <v>ARTICLE 19</v>
      </c>
      <c r="H21" s="15">
        <f t="shared" si="2"/>
        <v>39.6</v>
      </c>
      <c r="I21" s="16">
        <f t="shared" si="3"/>
        <v>47.52</v>
      </c>
      <c r="J21" s="16">
        <f>SUMIF('FACTURES DE VENTES'!B$16:$B$1011,G21,'FACTURES DE VENTES'!$A$16:$A$1011)</f>
        <v>902</v>
      </c>
      <c r="L21" s="8">
        <f t="shared" si="4"/>
        <v>42863.040000000001</v>
      </c>
    </row>
    <row r="22" spans="1:12" ht="15">
      <c r="A22" s="11">
        <v>20</v>
      </c>
      <c r="B22" s="31" t="str">
        <f>+'DETERMINATION PRIX'!A21</f>
        <v>ARTICLE 20</v>
      </c>
      <c r="C22" s="12">
        <f>+'DETERMINATION PRIX'!B21</f>
        <v>34</v>
      </c>
      <c r="D22" s="12">
        <f>+'DETERMINATION PRIX'!F21</f>
        <v>480</v>
      </c>
      <c r="E22" s="2"/>
      <c r="F22" s="13">
        <f t="shared" si="0"/>
        <v>20</v>
      </c>
      <c r="G22" s="14" t="str">
        <f t="shared" si="1"/>
        <v>ARTICLE 20</v>
      </c>
      <c r="H22" s="15">
        <f t="shared" si="2"/>
        <v>40.799999999999997</v>
      </c>
      <c r="I22" s="16">
        <f t="shared" si="3"/>
        <v>48.959999999999994</v>
      </c>
      <c r="J22" s="16">
        <f>SUMIF('FACTURES DE VENTES'!B$16:$B$1011,G22,'FACTURES DE VENTES'!$A$16:$A$1011)</f>
        <v>1</v>
      </c>
      <c r="L22" s="8">
        <f t="shared" si="4"/>
        <v>48.959999999999994</v>
      </c>
    </row>
    <row r="23" spans="1:12" ht="15">
      <c r="A23" s="11">
        <v>21</v>
      </c>
      <c r="B23" s="31" t="str">
        <f>+'DETERMINATION PRIX'!A22</f>
        <v>ARTICLE 21</v>
      </c>
      <c r="C23" s="12">
        <f>+'DETERMINATION PRIX'!B22</f>
        <v>35</v>
      </c>
      <c r="D23" s="12">
        <f>+'DETERMINATION PRIX'!F22</f>
        <v>500</v>
      </c>
      <c r="E23" s="2"/>
      <c r="F23" s="13">
        <f t="shared" si="0"/>
        <v>21</v>
      </c>
      <c r="G23" s="14" t="str">
        <f t="shared" si="1"/>
        <v>ARTICLE 21</v>
      </c>
      <c r="H23" s="15">
        <f t="shared" si="2"/>
        <v>42</v>
      </c>
      <c r="I23" s="16">
        <f t="shared" si="3"/>
        <v>50.4</v>
      </c>
      <c r="J23" s="16">
        <f>SUMIF('FACTURES DE VENTES'!B$16:$B$1011,G23,'FACTURES DE VENTES'!$A$16:$A$1011)</f>
        <v>100</v>
      </c>
      <c r="L23" s="8">
        <f t="shared" si="4"/>
        <v>5040</v>
      </c>
    </row>
    <row r="24" spans="1:12" ht="15">
      <c r="A24" s="11">
        <v>22</v>
      </c>
      <c r="B24" s="31" t="str">
        <f>+'DETERMINATION PRIX'!A23</f>
        <v>ARTICLE 22</v>
      </c>
      <c r="C24" s="12">
        <f>+'DETERMINATION PRIX'!B23</f>
        <v>36</v>
      </c>
      <c r="D24" s="12">
        <f>+'DETERMINATION PRIX'!F23</f>
        <v>520</v>
      </c>
      <c r="E24" s="2"/>
      <c r="F24" s="13">
        <f t="shared" si="0"/>
        <v>22</v>
      </c>
      <c r="G24" s="14" t="str">
        <f t="shared" si="1"/>
        <v>ARTICLE 22</v>
      </c>
      <c r="H24" s="15">
        <f t="shared" si="2"/>
        <v>43.199999999999996</v>
      </c>
      <c r="I24" s="16">
        <f t="shared" si="3"/>
        <v>51.839999999999996</v>
      </c>
      <c r="J24" s="16">
        <f>SUMIF('FACTURES DE VENTES'!B$16:$B$1011,G24,'FACTURES DE VENTES'!$A$16:$A$1011)</f>
        <v>205</v>
      </c>
      <c r="L24" s="8">
        <f t="shared" si="4"/>
        <v>10627.199999999999</v>
      </c>
    </row>
    <row r="25" spans="1:12" ht="15">
      <c r="A25" s="11">
        <v>23</v>
      </c>
      <c r="B25" s="31" t="str">
        <f>+'DETERMINATION PRIX'!A24</f>
        <v>ARTICLE 23</v>
      </c>
      <c r="C25" s="12">
        <f>+'DETERMINATION PRIX'!B24</f>
        <v>37</v>
      </c>
      <c r="D25" s="12">
        <f>+'DETERMINATION PRIX'!F24</f>
        <v>540</v>
      </c>
      <c r="E25" s="2"/>
      <c r="F25" s="13">
        <f t="shared" si="0"/>
        <v>23</v>
      </c>
      <c r="G25" s="14" t="str">
        <f t="shared" si="1"/>
        <v>ARTICLE 23</v>
      </c>
      <c r="H25" s="15">
        <f t="shared" si="2"/>
        <v>44.4</v>
      </c>
      <c r="I25" s="16">
        <f t="shared" si="3"/>
        <v>53.279999999999994</v>
      </c>
      <c r="J25" s="16">
        <f>SUMIF('FACTURES DE VENTES'!B$16:$B$1011,G25,'FACTURES DE VENTES'!$A$16:$A$1011)</f>
        <v>300</v>
      </c>
      <c r="L25" s="8">
        <f t="shared" si="4"/>
        <v>15983.999999999998</v>
      </c>
    </row>
    <row r="26" spans="1:12" ht="15">
      <c r="A26" s="11">
        <v>24</v>
      </c>
      <c r="B26" s="31" t="str">
        <f>+'DETERMINATION PRIX'!A25</f>
        <v>ARTICLE 24</v>
      </c>
      <c r="C26" s="12">
        <f>+'DETERMINATION PRIX'!B25</f>
        <v>38</v>
      </c>
      <c r="D26" s="12">
        <f>+'DETERMINATION PRIX'!F25</f>
        <v>560</v>
      </c>
      <c r="E26" s="2"/>
      <c r="F26" s="13">
        <f t="shared" si="0"/>
        <v>24</v>
      </c>
      <c r="G26" s="14" t="str">
        <f t="shared" si="1"/>
        <v>ARTICLE 24</v>
      </c>
      <c r="H26" s="15">
        <f t="shared" si="2"/>
        <v>45.6</v>
      </c>
      <c r="I26" s="16">
        <f t="shared" si="3"/>
        <v>54.72</v>
      </c>
      <c r="J26" s="16">
        <f>SUMIF('FACTURES DE VENTES'!B$16:$B$1011,G26,'FACTURES DE VENTES'!$A$16:$A$1011)</f>
        <v>0</v>
      </c>
      <c r="L26" s="8">
        <f t="shared" si="4"/>
        <v>0</v>
      </c>
    </row>
    <row r="27" spans="1:12" ht="15">
      <c r="A27" s="11">
        <v>25</v>
      </c>
      <c r="B27" s="31" t="str">
        <f>+'DETERMINATION PRIX'!A26</f>
        <v>ARTICLE 25</v>
      </c>
      <c r="C27" s="12">
        <f>+'DETERMINATION PRIX'!B26</f>
        <v>39</v>
      </c>
      <c r="D27" s="12">
        <f>+'DETERMINATION PRIX'!F26</f>
        <v>580</v>
      </c>
      <c r="E27" s="2"/>
      <c r="F27" s="13">
        <f t="shared" si="0"/>
        <v>25</v>
      </c>
      <c r="G27" s="14" t="str">
        <f t="shared" si="1"/>
        <v>ARTICLE 25</v>
      </c>
      <c r="H27" s="15">
        <f t="shared" si="2"/>
        <v>46.8</v>
      </c>
      <c r="I27" s="16">
        <f t="shared" si="3"/>
        <v>56.16</v>
      </c>
      <c r="J27" s="16">
        <f>SUMIF('FACTURES DE VENTES'!B$16:$B$1011,G27,'FACTURES DE VENTES'!$A$16:$A$1011)</f>
        <v>0</v>
      </c>
      <c r="L27" s="8">
        <f t="shared" si="4"/>
        <v>0</v>
      </c>
    </row>
    <row r="28" spans="1:12" ht="15">
      <c r="A28" s="11">
        <v>26</v>
      </c>
      <c r="B28" s="31" t="str">
        <f>+'DETERMINATION PRIX'!A27</f>
        <v>ARTICLE 26</v>
      </c>
      <c r="C28" s="12">
        <f>+'DETERMINATION PRIX'!B27</f>
        <v>40</v>
      </c>
      <c r="D28" s="12">
        <f>+'DETERMINATION PRIX'!F27</f>
        <v>600</v>
      </c>
      <c r="E28" s="2"/>
      <c r="F28" s="13">
        <f t="shared" si="0"/>
        <v>26</v>
      </c>
      <c r="G28" s="14" t="str">
        <f t="shared" si="1"/>
        <v>ARTICLE 26</v>
      </c>
      <c r="H28" s="15">
        <f t="shared" si="2"/>
        <v>48</v>
      </c>
      <c r="I28" s="16">
        <f t="shared" si="3"/>
        <v>57.599999999999994</v>
      </c>
      <c r="J28" s="16">
        <f>SUMIF('FACTURES DE VENTES'!B$16:$B$1011,G28,'FACTURES DE VENTES'!$A$16:$A$1011)</f>
        <v>0</v>
      </c>
      <c r="L28" s="8">
        <f t="shared" si="4"/>
        <v>0</v>
      </c>
    </row>
    <row r="29" spans="1:12" ht="15">
      <c r="A29" s="11">
        <v>27</v>
      </c>
      <c r="B29" s="31" t="str">
        <f>+'DETERMINATION PRIX'!A28</f>
        <v>ARTICLE 27</v>
      </c>
      <c r="C29" s="12">
        <f>+'DETERMINATION PRIX'!B28</f>
        <v>41</v>
      </c>
      <c r="D29" s="12">
        <f>+'DETERMINATION PRIX'!F28</f>
        <v>620</v>
      </c>
      <c r="E29" s="2"/>
      <c r="F29" s="13">
        <f t="shared" si="0"/>
        <v>27</v>
      </c>
      <c r="G29" s="14" t="str">
        <f t="shared" si="1"/>
        <v>ARTICLE 27</v>
      </c>
      <c r="H29" s="15">
        <f t="shared" si="2"/>
        <v>49.199999999999996</v>
      </c>
      <c r="I29" s="16">
        <f t="shared" si="3"/>
        <v>59.039999999999992</v>
      </c>
      <c r="J29" s="16">
        <f>SUMIF('FACTURES DE VENTES'!B$16:$B$1011,G29,'FACTURES DE VENTES'!$A$16:$A$1011)</f>
        <v>0</v>
      </c>
      <c r="K29" s="8"/>
      <c r="L29" s="8">
        <f t="shared" si="4"/>
        <v>0</v>
      </c>
    </row>
    <row r="30" spans="1:12" ht="15">
      <c r="A30" s="11">
        <v>28</v>
      </c>
      <c r="B30" s="31" t="str">
        <f>+'DETERMINATION PRIX'!A29</f>
        <v>ARTICLE 28</v>
      </c>
      <c r="C30" s="12">
        <f>+'DETERMINATION PRIX'!B29</f>
        <v>42</v>
      </c>
      <c r="D30" s="12">
        <f>+'DETERMINATION PRIX'!F29</f>
        <v>640</v>
      </c>
      <c r="E30" s="2"/>
      <c r="F30" s="13">
        <f t="shared" si="0"/>
        <v>28</v>
      </c>
      <c r="G30" s="14" t="str">
        <f t="shared" si="1"/>
        <v>ARTICLE 28</v>
      </c>
      <c r="H30" s="15">
        <f t="shared" si="2"/>
        <v>50.4</v>
      </c>
      <c r="I30" s="16">
        <f t="shared" si="3"/>
        <v>60.48</v>
      </c>
      <c r="J30" s="16">
        <f>SUMIF('FACTURES DE VENTES'!B$16:$B$1011,G30,'FACTURES DE VENTES'!$A$16:$A$1011)</f>
        <v>0</v>
      </c>
      <c r="K30" s="8"/>
      <c r="L30" s="8">
        <f t="shared" si="4"/>
        <v>0</v>
      </c>
    </row>
    <row r="31" spans="1:12" ht="15">
      <c r="A31" s="11">
        <v>29</v>
      </c>
      <c r="B31" s="31" t="str">
        <f>+'DETERMINATION PRIX'!A30</f>
        <v>ARTICLE 29</v>
      </c>
      <c r="C31" s="12">
        <f>+'DETERMINATION PRIX'!B30</f>
        <v>43</v>
      </c>
      <c r="D31" s="12">
        <f>+'DETERMINATION PRIX'!F30</f>
        <v>660</v>
      </c>
      <c r="E31" s="2"/>
      <c r="F31" s="13">
        <f t="shared" si="0"/>
        <v>29</v>
      </c>
      <c r="G31" s="14" t="str">
        <f t="shared" si="1"/>
        <v>ARTICLE 29</v>
      </c>
      <c r="H31" s="15">
        <f t="shared" si="2"/>
        <v>51.6</v>
      </c>
      <c r="I31" s="16">
        <f t="shared" si="3"/>
        <v>61.92</v>
      </c>
      <c r="J31" s="16">
        <f>SUMIF('FACTURES DE VENTES'!B$16:$B$1011,G31,'FACTURES DE VENTES'!$A$16:$A$1011)</f>
        <v>0</v>
      </c>
      <c r="K31" s="8"/>
      <c r="L31" s="8">
        <f t="shared" si="4"/>
        <v>0</v>
      </c>
    </row>
    <row r="32" spans="1:12" ht="15">
      <c r="A32" s="11">
        <v>30</v>
      </c>
      <c r="B32" s="31" t="str">
        <f>+'DETERMINATION PRIX'!A31</f>
        <v>ARTICLE 30</v>
      </c>
      <c r="C32" s="12">
        <f>+'DETERMINATION PRIX'!B31</f>
        <v>44</v>
      </c>
      <c r="D32" s="12">
        <f>+'DETERMINATION PRIX'!F31</f>
        <v>680</v>
      </c>
      <c r="E32" s="2"/>
      <c r="F32" s="13">
        <f t="shared" si="0"/>
        <v>30</v>
      </c>
      <c r="G32" s="14" t="str">
        <f t="shared" si="1"/>
        <v>ARTICLE 30</v>
      </c>
      <c r="H32" s="15">
        <f t="shared" si="2"/>
        <v>52.8</v>
      </c>
      <c r="I32" s="16">
        <f t="shared" si="3"/>
        <v>63.359999999999992</v>
      </c>
      <c r="J32" s="16">
        <f>SUMIF('FACTURES DE VENTES'!B$16:$B$1011,G32,'FACTURES DE VENTES'!$A$16:$A$1011)</f>
        <v>0</v>
      </c>
      <c r="K32" s="8"/>
      <c r="L32" s="8">
        <f t="shared" si="4"/>
        <v>0</v>
      </c>
    </row>
    <row r="33" spans="1:12" ht="15">
      <c r="A33" s="11">
        <v>31</v>
      </c>
      <c r="B33" s="31" t="str">
        <f>+'DETERMINATION PRIX'!A32</f>
        <v>ARTICLE 31</v>
      </c>
      <c r="C33" s="12">
        <f>+'DETERMINATION PRIX'!B32</f>
        <v>45</v>
      </c>
      <c r="D33" s="12">
        <f>+'DETERMINATION PRIX'!F32</f>
        <v>700</v>
      </c>
      <c r="E33" s="2"/>
      <c r="F33" s="13">
        <f t="shared" si="0"/>
        <v>31</v>
      </c>
      <c r="G33" s="14" t="str">
        <f t="shared" si="1"/>
        <v>ARTICLE 31</v>
      </c>
      <c r="H33" s="15">
        <f t="shared" si="2"/>
        <v>54</v>
      </c>
      <c r="I33" s="16">
        <f t="shared" si="3"/>
        <v>64.8</v>
      </c>
      <c r="J33" s="16">
        <f>SUMIF('FACTURES DE VENTES'!B$16:$B$1011,G33,'FACTURES DE VENTES'!$A$16:$A$1011)</f>
        <v>0</v>
      </c>
      <c r="K33" s="8"/>
      <c r="L33" s="8">
        <f t="shared" si="4"/>
        <v>0</v>
      </c>
    </row>
    <row r="34" spans="1:12" ht="15">
      <c r="A34" s="11">
        <v>32</v>
      </c>
      <c r="B34" s="31" t="str">
        <f>+'DETERMINATION PRIX'!A33</f>
        <v>ARTICLE 32</v>
      </c>
      <c r="C34" s="12">
        <f>+'DETERMINATION PRIX'!B33</f>
        <v>46</v>
      </c>
      <c r="D34" s="12">
        <f>+'DETERMINATION PRIX'!F33</f>
        <v>720</v>
      </c>
      <c r="E34" s="2"/>
      <c r="F34" s="13">
        <f t="shared" si="0"/>
        <v>32</v>
      </c>
      <c r="G34" s="14" t="str">
        <f t="shared" si="1"/>
        <v>ARTICLE 32</v>
      </c>
      <c r="H34" s="15">
        <f t="shared" si="2"/>
        <v>55.199999999999996</v>
      </c>
      <c r="I34" s="16">
        <f t="shared" si="3"/>
        <v>66.239999999999995</v>
      </c>
      <c r="J34" s="16">
        <f>SUMIF('FACTURES DE VENTES'!B$16:$B$1011,G34,'FACTURES DE VENTES'!$A$16:$A$1011)</f>
        <v>0</v>
      </c>
      <c r="K34" s="8"/>
      <c r="L34" s="8">
        <f t="shared" si="4"/>
        <v>0</v>
      </c>
    </row>
    <row r="35" spans="1:12" ht="15">
      <c r="A35" s="11">
        <v>33</v>
      </c>
      <c r="B35" s="31" t="str">
        <f>+'DETERMINATION PRIX'!A34</f>
        <v>ARTICLE 33</v>
      </c>
      <c r="C35" s="12">
        <f>+'DETERMINATION PRIX'!B34</f>
        <v>47</v>
      </c>
      <c r="D35" s="12">
        <f>+'DETERMINATION PRIX'!F34</f>
        <v>740</v>
      </c>
      <c r="E35" s="2"/>
      <c r="F35" s="13">
        <f t="shared" si="0"/>
        <v>33</v>
      </c>
      <c r="G35" s="14" t="str">
        <f t="shared" si="1"/>
        <v>ARTICLE 33</v>
      </c>
      <c r="H35" s="15">
        <f t="shared" si="2"/>
        <v>56.4</v>
      </c>
      <c r="I35" s="16">
        <f t="shared" si="3"/>
        <v>67.679999999999993</v>
      </c>
      <c r="J35" s="16">
        <f>SUMIF('FACTURES DE VENTES'!B$16:$B$1011,G35,'FACTURES DE VENTES'!$A$16:$A$1011)</f>
        <v>0</v>
      </c>
      <c r="K35" s="8"/>
      <c r="L35" s="8">
        <f t="shared" si="4"/>
        <v>0</v>
      </c>
    </row>
    <row r="36" spans="1:12" ht="15">
      <c r="A36" s="11">
        <v>34</v>
      </c>
      <c r="B36" s="31" t="str">
        <f>+'DETERMINATION PRIX'!A35</f>
        <v>ARTICLE 34</v>
      </c>
      <c r="C36" s="12">
        <f>+'DETERMINATION PRIX'!B35</f>
        <v>48</v>
      </c>
      <c r="D36" s="12">
        <f>+'DETERMINATION PRIX'!F35</f>
        <v>760</v>
      </c>
      <c r="E36" s="2"/>
      <c r="F36" s="13">
        <f t="shared" si="0"/>
        <v>34</v>
      </c>
      <c r="G36" s="14" t="str">
        <f t="shared" si="1"/>
        <v>ARTICLE 34</v>
      </c>
      <c r="H36" s="15">
        <f t="shared" si="2"/>
        <v>57.599999999999994</v>
      </c>
      <c r="I36" s="16">
        <f t="shared" si="3"/>
        <v>69.11999999999999</v>
      </c>
      <c r="J36" s="16">
        <f>SUMIF('FACTURES DE VENTES'!B$16:$B$1011,G36,'FACTURES DE VENTES'!$A$16:$A$1011)</f>
        <v>0</v>
      </c>
      <c r="K36" s="8"/>
      <c r="L36" s="8">
        <f t="shared" si="4"/>
        <v>0</v>
      </c>
    </row>
    <row r="37" spans="1:12" ht="15">
      <c r="A37" s="11">
        <v>35</v>
      </c>
      <c r="B37" s="31" t="str">
        <f>+'DETERMINATION PRIX'!A36</f>
        <v>ARTICLE 35</v>
      </c>
      <c r="C37" s="12">
        <f>+'DETERMINATION PRIX'!B36</f>
        <v>49</v>
      </c>
      <c r="D37" s="12">
        <f>+'DETERMINATION PRIX'!F36</f>
        <v>780</v>
      </c>
      <c r="E37" s="2"/>
      <c r="F37" s="13">
        <f t="shared" si="0"/>
        <v>35</v>
      </c>
      <c r="G37" s="14" t="str">
        <f t="shared" si="1"/>
        <v>ARTICLE 35</v>
      </c>
      <c r="H37" s="15">
        <f t="shared" si="2"/>
        <v>58.8</v>
      </c>
      <c r="I37" s="16">
        <f t="shared" si="3"/>
        <v>70.559999999999988</v>
      </c>
      <c r="J37" s="16">
        <f>SUMIF('FACTURES DE VENTES'!B$16:$B$1011,G37,'FACTURES DE VENTES'!$A$16:$A$1011)</f>
        <v>0</v>
      </c>
      <c r="K37" s="8"/>
      <c r="L37" s="8">
        <f t="shared" si="4"/>
        <v>0</v>
      </c>
    </row>
    <row r="38" spans="1:12" ht="15">
      <c r="A38" s="11">
        <v>36</v>
      </c>
      <c r="B38" s="31" t="str">
        <f>+'DETERMINATION PRIX'!A37</f>
        <v>ARTICLE 36</v>
      </c>
      <c r="C38" s="12">
        <f>+'DETERMINATION PRIX'!B37</f>
        <v>50</v>
      </c>
      <c r="D38" s="12">
        <f>+'DETERMINATION PRIX'!F37</f>
        <v>800</v>
      </c>
      <c r="E38" s="2"/>
      <c r="F38" s="13">
        <f t="shared" ref="F38:F62" si="5">+A38</f>
        <v>36</v>
      </c>
      <c r="G38" s="14" t="str">
        <f t="shared" ref="G38:G62" si="6">+B38</f>
        <v>ARTICLE 36</v>
      </c>
      <c r="H38" s="15">
        <f t="shared" ref="H38:H62" si="7">+C38*1.2</f>
        <v>60</v>
      </c>
      <c r="I38" s="16">
        <f t="shared" ref="I38:I62" si="8">H38*1.2</f>
        <v>72</v>
      </c>
      <c r="J38" s="16">
        <f>SUMIF('FACTURES DE VENTES'!B$16:$B$1011,G38,'FACTURES DE VENTES'!$A$16:$A$1011)</f>
        <v>0</v>
      </c>
      <c r="K38" s="8"/>
      <c r="L38" s="8">
        <f t="shared" si="4"/>
        <v>0</v>
      </c>
    </row>
    <row r="39" spans="1:12" ht="15">
      <c r="A39" s="11">
        <v>37</v>
      </c>
      <c r="B39" s="31" t="str">
        <f>+'DETERMINATION PRIX'!A38</f>
        <v>ARTICLE 37</v>
      </c>
      <c r="C39" s="12">
        <f>+'DETERMINATION PRIX'!B38</f>
        <v>51</v>
      </c>
      <c r="D39" s="12">
        <f>+'DETERMINATION PRIX'!F38</f>
        <v>820</v>
      </c>
      <c r="E39" s="2"/>
      <c r="F39" s="13">
        <f t="shared" si="5"/>
        <v>37</v>
      </c>
      <c r="G39" s="14" t="str">
        <f t="shared" si="6"/>
        <v>ARTICLE 37</v>
      </c>
      <c r="H39" s="15">
        <f t="shared" si="7"/>
        <v>61.199999999999996</v>
      </c>
      <c r="I39" s="16">
        <f t="shared" si="8"/>
        <v>73.44</v>
      </c>
      <c r="J39" s="16">
        <f>SUMIF('FACTURES DE VENTES'!B$16:$B$1011,G39,'FACTURES DE VENTES'!$A$16:$A$1011)</f>
        <v>0</v>
      </c>
      <c r="K39" s="8"/>
      <c r="L39" s="8">
        <f t="shared" si="4"/>
        <v>0</v>
      </c>
    </row>
    <row r="40" spans="1:12" ht="15">
      <c r="A40" s="11">
        <v>38</v>
      </c>
      <c r="B40" s="31" t="str">
        <f>+'DETERMINATION PRIX'!A39</f>
        <v>ARTICLE 38</v>
      </c>
      <c r="C40" s="12">
        <f>+'DETERMINATION PRIX'!B39</f>
        <v>52</v>
      </c>
      <c r="D40" s="12">
        <f>+'DETERMINATION PRIX'!F39</f>
        <v>840</v>
      </c>
      <c r="E40" s="2"/>
      <c r="F40" s="13">
        <f t="shared" si="5"/>
        <v>38</v>
      </c>
      <c r="G40" s="14" t="str">
        <f t="shared" si="6"/>
        <v>ARTICLE 38</v>
      </c>
      <c r="H40" s="15">
        <f t="shared" si="7"/>
        <v>62.4</v>
      </c>
      <c r="I40" s="16">
        <f t="shared" si="8"/>
        <v>74.88</v>
      </c>
      <c r="J40" s="16">
        <f>SUMIF('FACTURES DE VENTES'!B$16:$B$1011,G40,'FACTURES DE VENTES'!$A$16:$A$1011)</f>
        <v>0</v>
      </c>
      <c r="K40" s="8"/>
      <c r="L40" s="8">
        <f t="shared" si="4"/>
        <v>0</v>
      </c>
    </row>
    <row r="41" spans="1:12" ht="15">
      <c r="A41" s="11">
        <v>39</v>
      </c>
      <c r="B41" s="31" t="str">
        <f>+'DETERMINATION PRIX'!A40</f>
        <v>ARTICLE 39</v>
      </c>
      <c r="C41" s="12">
        <f>+'DETERMINATION PRIX'!B40</f>
        <v>53</v>
      </c>
      <c r="D41" s="12">
        <f>+'DETERMINATION PRIX'!F40</f>
        <v>860</v>
      </c>
      <c r="E41" s="2"/>
      <c r="F41" s="13">
        <f t="shared" si="5"/>
        <v>39</v>
      </c>
      <c r="G41" s="14" t="str">
        <f t="shared" si="6"/>
        <v>ARTICLE 39</v>
      </c>
      <c r="H41" s="15">
        <f t="shared" si="7"/>
        <v>63.599999999999994</v>
      </c>
      <c r="I41" s="16">
        <f t="shared" si="8"/>
        <v>76.319999999999993</v>
      </c>
      <c r="J41" s="16">
        <f>SUMIF('FACTURES DE VENTES'!B$16:$B$1011,G41,'FACTURES DE VENTES'!$A$16:$A$1011)</f>
        <v>0</v>
      </c>
      <c r="K41" s="8"/>
      <c r="L41" s="8">
        <f t="shared" si="4"/>
        <v>0</v>
      </c>
    </row>
    <row r="42" spans="1:12" ht="15">
      <c r="A42" s="11">
        <v>40</v>
      </c>
      <c r="B42" s="31" t="str">
        <f>+'DETERMINATION PRIX'!A41</f>
        <v>ARTICLE 40</v>
      </c>
      <c r="C42" s="12">
        <f>+'DETERMINATION PRIX'!B41</f>
        <v>54</v>
      </c>
      <c r="D42" s="12">
        <f>+'DETERMINATION PRIX'!F41</f>
        <v>880</v>
      </c>
      <c r="E42" s="2"/>
      <c r="F42" s="13">
        <f t="shared" si="5"/>
        <v>40</v>
      </c>
      <c r="G42" s="14" t="str">
        <f t="shared" si="6"/>
        <v>ARTICLE 40</v>
      </c>
      <c r="H42" s="15">
        <f t="shared" si="7"/>
        <v>64.8</v>
      </c>
      <c r="I42" s="16">
        <f t="shared" si="8"/>
        <v>77.759999999999991</v>
      </c>
      <c r="J42" s="16">
        <f>SUMIF('FACTURES DE VENTES'!B$16:$B$1011,G42,'FACTURES DE VENTES'!$A$16:$A$1011)</f>
        <v>0</v>
      </c>
      <c r="K42" s="8"/>
      <c r="L42" s="8">
        <f t="shared" si="4"/>
        <v>0</v>
      </c>
    </row>
    <row r="43" spans="1:12" ht="15">
      <c r="A43" s="11">
        <v>41</v>
      </c>
      <c r="B43" s="31" t="str">
        <f>+'DETERMINATION PRIX'!A42</f>
        <v>ARTICLE 41</v>
      </c>
      <c r="C43" s="12">
        <f>+'DETERMINATION PRIX'!B42</f>
        <v>55</v>
      </c>
      <c r="D43" s="12">
        <f>+'DETERMINATION PRIX'!F42</f>
        <v>900</v>
      </c>
      <c r="E43" s="2"/>
      <c r="F43" s="13">
        <f t="shared" si="5"/>
        <v>41</v>
      </c>
      <c r="G43" s="14" t="str">
        <f t="shared" si="6"/>
        <v>ARTICLE 41</v>
      </c>
      <c r="H43" s="15">
        <f t="shared" si="7"/>
        <v>66</v>
      </c>
      <c r="I43" s="16">
        <f t="shared" si="8"/>
        <v>79.2</v>
      </c>
      <c r="J43" s="16">
        <f>SUMIF('FACTURES DE VENTES'!B$16:$B$1011,G43,'FACTURES DE VENTES'!$A$16:$A$1011)</f>
        <v>0</v>
      </c>
      <c r="K43" s="8"/>
      <c r="L43" s="8">
        <f t="shared" si="4"/>
        <v>0</v>
      </c>
    </row>
    <row r="44" spans="1:12" ht="15">
      <c r="A44" s="11">
        <v>42</v>
      </c>
      <c r="B44" s="31" t="str">
        <f>+'DETERMINATION PRIX'!A43</f>
        <v>ARTICLE 42</v>
      </c>
      <c r="C44" s="12">
        <f>+'DETERMINATION PRIX'!B43</f>
        <v>56</v>
      </c>
      <c r="D44" s="12">
        <f>+'DETERMINATION PRIX'!F43</f>
        <v>920</v>
      </c>
      <c r="E44" s="2"/>
      <c r="F44" s="13">
        <f t="shared" si="5"/>
        <v>42</v>
      </c>
      <c r="G44" s="14" t="str">
        <f t="shared" si="6"/>
        <v>ARTICLE 42</v>
      </c>
      <c r="H44" s="15">
        <f t="shared" si="7"/>
        <v>67.2</v>
      </c>
      <c r="I44" s="16">
        <f t="shared" si="8"/>
        <v>80.64</v>
      </c>
      <c r="J44" s="16">
        <f>SUMIF('FACTURES DE VENTES'!B$16:$B$1011,G44,'FACTURES DE VENTES'!$A$16:$A$1011)</f>
        <v>0</v>
      </c>
      <c r="K44" s="8"/>
      <c r="L44" s="8">
        <f t="shared" si="4"/>
        <v>0</v>
      </c>
    </row>
    <row r="45" spans="1:12" ht="15">
      <c r="A45" s="11">
        <v>43</v>
      </c>
      <c r="B45" s="31" t="str">
        <f>+'DETERMINATION PRIX'!A44</f>
        <v>ARTICLE 43</v>
      </c>
      <c r="C45" s="12">
        <f>+'DETERMINATION PRIX'!B44</f>
        <v>57</v>
      </c>
      <c r="D45" s="12">
        <f>+'DETERMINATION PRIX'!F44</f>
        <v>940</v>
      </c>
      <c r="E45" s="2"/>
      <c r="F45" s="13">
        <f t="shared" si="5"/>
        <v>43</v>
      </c>
      <c r="G45" s="14" t="str">
        <f t="shared" si="6"/>
        <v>ARTICLE 43</v>
      </c>
      <c r="H45" s="15">
        <f t="shared" si="7"/>
        <v>68.399999999999991</v>
      </c>
      <c r="I45" s="16">
        <f t="shared" si="8"/>
        <v>82.079999999999984</v>
      </c>
      <c r="J45" s="16">
        <f>SUMIF('FACTURES DE VENTES'!B$16:$B$1011,G45,'FACTURES DE VENTES'!$A$16:$A$1011)</f>
        <v>0</v>
      </c>
      <c r="K45" s="8"/>
      <c r="L45" s="8">
        <f t="shared" si="4"/>
        <v>0</v>
      </c>
    </row>
    <row r="46" spans="1:12" ht="15">
      <c r="A46" s="11">
        <v>44</v>
      </c>
      <c r="B46" s="31" t="str">
        <f>+'DETERMINATION PRIX'!A45</f>
        <v>ARTICLE 44</v>
      </c>
      <c r="C46" s="12">
        <f>+'DETERMINATION PRIX'!B45</f>
        <v>58</v>
      </c>
      <c r="D46" s="12">
        <f>+'DETERMINATION PRIX'!F45</f>
        <v>960</v>
      </c>
      <c r="E46" s="2"/>
      <c r="F46" s="13">
        <f t="shared" si="5"/>
        <v>44</v>
      </c>
      <c r="G46" s="14" t="str">
        <f t="shared" si="6"/>
        <v>ARTICLE 44</v>
      </c>
      <c r="H46" s="15">
        <f t="shared" si="7"/>
        <v>69.599999999999994</v>
      </c>
      <c r="I46" s="16">
        <f t="shared" si="8"/>
        <v>83.52</v>
      </c>
      <c r="J46" s="16">
        <f>SUMIF('FACTURES DE VENTES'!B$16:$B$1011,G46,'FACTURES DE VENTES'!$A$16:$A$1011)</f>
        <v>0</v>
      </c>
      <c r="K46" s="8"/>
      <c r="L46" s="8">
        <f t="shared" si="4"/>
        <v>0</v>
      </c>
    </row>
    <row r="47" spans="1:12" ht="15">
      <c r="A47" s="11">
        <v>45</v>
      </c>
      <c r="B47" s="31" t="str">
        <f>+'DETERMINATION PRIX'!A46</f>
        <v>ARTICLE 45</v>
      </c>
      <c r="C47" s="12">
        <f>+'DETERMINATION PRIX'!B46</f>
        <v>59</v>
      </c>
      <c r="D47" s="12">
        <f>+'DETERMINATION PRIX'!F46</f>
        <v>980</v>
      </c>
      <c r="E47" s="2"/>
      <c r="F47" s="13">
        <f t="shared" si="5"/>
        <v>45</v>
      </c>
      <c r="G47" s="14" t="str">
        <f t="shared" si="6"/>
        <v>ARTICLE 45</v>
      </c>
      <c r="H47" s="15">
        <f t="shared" si="7"/>
        <v>70.8</v>
      </c>
      <c r="I47" s="16">
        <f t="shared" si="8"/>
        <v>84.96</v>
      </c>
      <c r="J47" s="16">
        <f>SUMIF('FACTURES DE VENTES'!B$16:$B$1011,G47,'FACTURES DE VENTES'!$A$16:$A$1011)</f>
        <v>0</v>
      </c>
      <c r="K47" s="8"/>
      <c r="L47" s="8">
        <f t="shared" si="4"/>
        <v>0</v>
      </c>
    </row>
    <row r="48" spans="1:12" ht="15">
      <c r="A48" s="11">
        <v>46</v>
      </c>
      <c r="B48" s="31" t="str">
        <f>+'DETERMINATION PRIX'!A47</f>
        <v>ARTICLE 46</v>
      </c>
      <c r="C48" s="12">
        <f>+'DETERMINATION PRIX'!B47</f>
        <v>60</v>
      </c>
      <c r="D48" s="12">
        <f>+'DETERMINATION PRIX'!F47</f>
        <v>1000</v>
      </c>
      <c r="E48" s="2"/>
      <c r="F48" s="13">
        <f t="shared" si="5"/>
        <v>46</v>
      </c>
      <c r="G48" s="14" t="str">
        <f t="shared" si="6"/>
        <v>ARTICLE 46</v>
      </c>
      <c r="H48" s="15">
        <f t="shared" si="7"/>
        <v>72</v>
      </c>
      <c r="I48" s="16">
        <f t="shared" si="8"/>
        <v>86.399999999999991</v>
      </c>
      <c r="J48" s="16">
        <f>SUMIF('FACTURES DE VENTES'!B$16:$B$1011,G48,'FACTURES DE VENTES'!$A$16:$A$1011)</f>
        <v>0</v>
      </c>
      <c r="K48" s="8"/>
      <c r="L48" s="8">
        <f t="shared" si="4"/>
        <v>0</v>
      </c>
    </row>
    <row r="49" spans="1:12" ht="15">
      <c r="A49" s="11">
        <v>47</v>
      </c>
      <c r="B49" s="31" t="str">
        <f>+'DETERMINATION PRIX'!A48</f>
        <v>ARTICLE 47</v>
      </c>
      <c r="C49" s="12">
        <f>+'DETERMINATION PRIX'!B48</f>
        <v>61</v>
      </c>
      <c r="D49" s="12">
        <f>+'DETERMINATION PRIX'!F48</f>
        <v>1020</v>
      </c>
      <c r="E49" s="2"/>
      <c r="F49" s="13">
        <f t="shared" si="5"/>
        <v>47</v>
      </c>
      <c r="G49" s="14" t="str">
        <f t="shared" si="6"/>
        <v>ARTICLE 47</v>
      </c>
      <c r="H49" s="15">
        <f t="shared" si="7"/>
        <v>73.2</v>
      </c>
      <c r="I49" s="16">
        <f t="shared" si="8"/>
        <v>87.84</v>
      </c>
      <c r="J49" s="16">
        <f>SUMIF('FACTURES DE VENTES'!B$16:$B$1011,G49,'FACTURES DE VENTES'!$A$16:$A$1011)</f>
        <v>0</v>
      </c>
      <c r="K49" s="8"/>
      <c r="L49" s="8">
        <f t="shared" si="4"/>
        <v>0</v>
      </c>
    </row>
    <row r="50" spans="1:12" ht="15">
      <c r="A50" s="11">
        <v>48</v>
      </c>
      <c r="B50" s="31" t="str">
        <f>+'DETERMINATION PRIX'!A49</f>
        <v>ARTICLE 48</v>
      </c>
      <c r="C50" s="12">
        <f>+'DETERMINATION PRIX'!B49</f>
        <v>62</v>
      </c>
      <c r="D50" s="12">
        <f>+'DETERMINATION PRIX'!F49</f>
        <v>1040</v>
      </c>
      <c r="E50" s="2"/>
      <c r="F50" s="13">
        <f t="shared" si="5"/>
        <v>48</v>
      </c>
      <c r="G50" s="14" t="str">
        <f t="shared" si="6"/>
        <v>ARTICLE 48</v>
      </c>
      <c r="H50" s="15">
        <f t="shared" si="7"/>
        <v>74.399999999999991</v>
      </c>
      <c r="I50" s="16">
        <f t="shared" si="8"/>
        <v>89.279999999999987</v>
      </c>
      <c r="J50" s="16">
        <f>SUMIF('FACTURES DE VENTES'!B$16:$B$1011,G50,'FACTURES DE VENTES'!$A$16:$A$1011)</f>
        <v>0</v>
      </c>
      <c r="K50" s="8"/>
      <c r="L50" s="8">
        <f t="shared" si="4"/>
        <v>0</v>
      </c>
    </row>
    <row r="51" spans="1:12" ht="15">
      <c r="A51" s="11">
        <v>49</v>
      </c>
      <c r="B51" s="31" t="str">
        <f>+'DETERMINATION PRIX'!A50</f>
        <v>ARTICLE 49</v>
      </c>
      <c r="C51" s="12">
        <f>+'DETERMINATION PRIX'!B50</f>
        <v>63</v>
      </c>
      <c r="D51" s="12">
        <f>+'DETERMINATION PRIX'!F50</f>
        <v>1060</v>
      </c>
      <c r="E51" s="2"/>
      <c r="F51" s="13">
        <f t="shared" si="5"/>
        <v>49</v>
      </c>
      <c r="G51" s="14" t="str">
        <f t="shared" si="6"/>
        <v>ARTICLE 49</v>
      </c>
      <c r="H51" s="15">
        <f t="shared" si="7"/>
        <v>75.599999999999994</v>
      </c>
      <c r="I51" s="16">
        <f t="shared" si="8"/>
        <v>90.719999999999985</v>
      </c>
      <c r="J51" s="16">
        <f>SUMIF('FACTURES DE VENTES'!B$16:$B$1011,G51,'FACTURES DE VENTES'!$A$16:$A$1011)</f>
        <v>0</v>
      </c>
      <c r="K51" s="8"/>
      <c r="L51" s="8">
        <f t="shared" si="4"/>
        <v>0</v>
      </c>
    </row>
    <row r="52" spans="1:12" ht="15">
      <c r="A52" s="11">
        <v>50</v>
      </c>
      <c r="B52" s="31" t="str">
        <f>+'DETERMINATION PRIX'!A51</f>
        <v>ARTICLE 50</v>
      </c>
      <c r="C52" s="12">
        <f>+'DETERMINATION PRIX'!B51</f>
        <v>64</v>
      </c>
      <c r="D52" s="12">
        <f>+'DETERMINATION PRIX'!F51</f>
        <v>1080</v>
      </c>
      <c r="E52" s="2"/>
      <c r="F52" s="13">
        <f t="shared" si="5"/>
        <v>50</v>
      </c>
      <c r="G52" s="14" t="str">
        <f t="shared" si="6"/>
        <v>ARTICLE 50</v>
      </c>
      <c r="H52" s="15">
        <f t="shared" si="7"/>
        <v>76.8</v>
      </c>
      <c r="I52" s="16">
        <f t="shared" si="8"/>
        <v>92.16</v>
      </c>
      <c r="J52" s="16">
        <f>SUMIF('FACTURES DE VENTES'!B$16:$B$1011,G52,'FACTURES DE VENTES'!$A$16:$A$1011)</f>
        <v>0</v>
      </c>
      <c r="K52" s="8"/>
      <c r="L52" s="8">
        <f t="shared" si="4"/>
        <v>0</v>
      </c>
    </row>
    <row r="53" spans="1:12" ht="15">
      <c r="A53" s="11">
        <v>51</v>
      </c>
      <c r="B53" s="31">
        <f>+'DETERMINATION PRIX'!A52</f>
        <v>0</v>
      </c>
      <c r="C53" s="12">
        <f>+'DETERMINATION PRIX'!B52</f>
        <v>0</v>
      </c>
      <c r="D53" s="12">
        <f>+'DETERMINATION PRIX'!F52</f>
        <v>0</v>
      </c>
      <c r="E53" s="2"/>
      <c r="F53" s="13">
        <f t="shared" si="5"/>
        <v>51</v>
      </c>
      <c r="G53" s="14">
        <f t="shared" si="6"/>
        <v>0</v>
      </c>
      <c r="H53" s="15">
        <f t="shared" si="7"/>
        <v>0</v>
      </c>
      <c r="I53" s="16">
        <f t="shared" si="8"/>
        <v>0</v>
      </c>
      <c r="J53" s="16">
        <f>SUMIF('FACTURES DE VENTES'!B$16:$B$1011,G53,'FACTURES DE VENTES'!$A$16:$A$1011)</f>
        <v>0</v>
      </c>
      <c r="K53" s="8"/>
      <c r="L53" s="8">
        <f t="shared" si="4"/>
        <v>0</v>
      </c>
    </row>
    <row r="54" spans="1:12" ht="15">
      <c r="A54" s="11">
        <v>52</v>
      </c>
      <c r="B54" s="31">
        <f>+'DETERMINATION PRIX'!A53</f>
        <v>0</v>
      </c>
      <c r="C54" s="12">
        <f>+'DETERMINATION PRIX'!B53</f>
        <v>0</v>
      </c>
      <c r="D54" s="12">
        <f>+'DETERMINATION PRIX'!F53</f>
        <v>0</v>
      </c>
      <c r="E54" s="2"/>
      <c r="F54" s="13">
        <f t="shared" si="5"/>
        <v>52</v>
      </c>
      <c r="G54" s="14">
        <f t="shared" si="6"/>
        <v>0</v>
      </c>
      <c r="H54" s="15">
        <f t="shared" si="7"/>
        <v>0</v>
      </c>
      <c r="I54" s="16">
        <f t="shared" si="8"/>
        <v>0</v>
      </c>
      <c r="J54" s="16">
        <f>SUMIF('FACTURES DE VENTES'!B$16:$B$1011,G54,'FACTURES DE VENTES'!$A$16:$A$1011)</f>
        <v>0</v>
      </c>
      <c r="K54" s="8"/>
      <c r="L54" s="8">
        <f t="shared" si="4"/>
        <v>0</v>
      </c>
    </row>
    <row r="55" spans="1:12" ht="15">
      <c r="A55" s="11">
        <v>53</v>
      </c>
      <c r="B55" s="31">
        <f>+'DETERMINATION PRIX'!A54</f>
        <v>0</v>
      </c>
      <c r="C55" s="12">
        <f>+'DETERMINATION PRIX'!B54</f>
        <v>0</v>
      </c>
      <c r="D55" s="12">
        <f>+'DETERMINATION PRIX'!F54</f>
        <v>0</v>
      </c>
      <c r="E55" s="2"/>
      <c r="F55" s="13">
        <f t="shared" si="5"/>
        <v>53</v>
      </c>
      <c r="G55" s="14">
        <f t="shared" si="6"/>
        <v>0</v>
      </c>
      <c r="H55" s="15">
        <f t="shared" si="7"/>
        <v>0</v>
      </c>
      <c r="I55" s="16">
        <f t="shared" si="8"/>
        <v>0</v>
      </c>
      <c r="J55" s="16">
        <f>SUMIF('FACTURES DE VENTES'!B$16:$B$1011,G55,'FACTURES DE VENTES'!$A$16:$A$1011)</f>
        <v>0</v>
      </c>
      <c r="K55" s="8"/>
      <c r="L55" s="8">
        <f t="shared" si="4"/>
        <v>0</v>
      </c>
    </row>
    <row r="56" spans="1:12" ht="15">
      <c r="A56" s="11">
        <v>54</v>
      </c>
      <c r="B56" s="31">
        <f>+'DETERMINATION PRIX'!A55</f>
        <v>0</v>
      </c>
      <c r="C56" s="12">
        <f>+'DETERMINATION PRIX'!B55</f>
        <v>0</v>
      </c>
      <c r="D56" s="12">
        <f>+'DETERMINATION PRIX'!F55</f>
        <v>0</v>
      </c>
      <c r="E56" s="2"/>
      <c r="F56" s="13">
        <f t="shared" si="5"/>
        <v>54</v>
      </c>
      <c r="G56" s="14">
        <f t="shared" si="6"/>
        <v>0</v>
      </c>
      <c r="H56" s="15">
        <f t="shared" si="7"/>
        <v>0</v>
      </c>
      <c r="I56" s="16">
        <f t="shared" si="8"/>
        <v>0</v>
      </c>
      <c r="J56" s="16">
        <f>SUMIF('FACTURES DE VENTES'!B$16:$B$1011,G56,'FACTURES DE VENTES'!$A$16:$A$1011)</f>
        <v>0</v>
      </c>
      <c r="K56" s="8"/>
      <c r="L56" s="8">
        <f t="shared" si="4"/>
        <v>0</v>
      </c>
    </row>
    <row r="57" spans="1:12" ht="15">
      <c r="A57" s="11">
        <v>55</v>
      </c>
      <c r="B57" s="31">
        <f>+'DETERMINATION PRIX'!A56</f>
        <v>0</v>
      </c>
      <c r="C57" s="12">
        <f>+'DETERMINATION PRIX'!B56</f>
        <v>0</v>
      </c>
      <c r="D57" s="12">
        <f>+'DETERMINATION PRIX'!F56</f>
        <v>0</v>
      </c>
      <c r="E57" s="2"/>
      <c r="F57" s="13">
        <f t="shared" si="5"/>
        <v>55</v>
      </c>
      <c r="G57" s="14">
        <f t="shared" si="6"/>
        <v>0</v>
      </c>
      <c r="H57" s="15">
        <f t="shared" si="7"/>
        <v>0</v>
      </c>
      <c r="I57" s="16">
        <f t="shared" si="8"/>
        <v>0</v>
      </c>
      <c r="J57" s="16">
        <f>SUMIF('FACTURES DE VENTES'!B$16:$B$1011,G57,'FACTURES DE VENTES'!$A$16:$A$1011)</f>
        <v>0</v>
      </c>
      <c r="K57" s="8"/>
      <c r="L57" s="8">
        <f t="shared" si="4"/>
        <v>0</v>
      </c>
    </row>
    <row r="58" spans="1:12" ht="15">
      <c r="A58" s="11">
        <v>56</v>
      </c>
      <c r="B58" s="31">
        <f>+'DETERMINATION PRIX'!A57</f>
        <v>0</v>
      </c>
      <c r="C58" s="12">
        <f>+'DETERMINATION PRIX'!B57</f>
        <v>0</v>
      </c>
      <c r="D58" s="12">
        <f>+'DETERMINATION PRIX'!F57</f>
        <v>0</v>
      </c>
      <c r="E58" s="2"/>
      <c r="F58" s="13">
        <f t="shared" si="5"/>
        <v>56</v>
      </c>
      <c r="G58" s="14">
        <f t="shared" si="6"/>
        <v>0</v>
      </c>
      <c r="H58" s="15">
        <f t="shared" si="7"/>
        <v>0</v>
      </c>
      <c r="I58" s="16">
        <f t="shared" si="8"/>
        <v>0</v>
      </c>
      <c r="J58" s="16">
        <f>SUMIF('FACTURES DE VENTES'!B$16:$B$1011,G58,'FACTURES DE VENTES'!$A$16:$A$1011)</f>
        <v>0</v>
      </c>
      <c r="K58" s="8"/>
      <c r="L58" s="8">
        <f t="shared" si="4"/>
        <v>0</v>
      </c>
    </row>
    <row r="59" spans="1:12" ht="15">
      <c r="A59" s="11">
        <v>57</v>
      </c>
      <c r="B59" s="31">
        <f>+'DETERMINATION PRIX'!A58</f>
        <v>0</v>
      </c>
      <c r="C59" s="12">
        <f>+'DETERMINATION PRIX'!B58</f>
        <v>0</v>
      </c>
      <c r="D59" s="12">
        <f>+'DETERMINATION PRIX'!F58</f>
        <v>0</v>
      </c>
      <c r="E59" s="2"/>
      <c r="F59" s="13">
        <f t="shared" si="5"/>
        <v>57</v>
      </c>
      <c r="G59" s="14">
        <f t="shared" si="6"/>
        <v>0</v>
      </c>
      <c r="H59" s="15">
        <f t="shared" si="7"/>
        <v>0</v>
      </c>
      <c r="I59" s="16">
        <f t="shared" si="8"/>
        <v>0</v>
      </c>
      <c r="J59" s="16">
        <f>SUMIF('FACTURES DE VENTES'!B$16:$B$1011,G59,'FACTURES DE VENTES'!$A$16:$A$1011)</f>
        <v>0</v>
      </c>
      <c r="K59" s="8"/>
      <c r="L59" s="8">
        <f t="shared" si="4"/>
        <v>0</v>
      </c>
    </row>
    <row r="60" spans="1:12" ht="15">
      <c r="A60" s="11">
        <v>58</v>
      </c>
      <c r="B60" s="31">
        <f>+'DETERMINATION PRIX'!A59</f>
        <v>0</v>
      </c>
      <c r="C60" s="12">
        <f>+'DETERMINATION PRIX'!B59</f>
        <v>0</v>
      </c>
      <c r="D60" s="12">
        <f>+'DETERMINATION PRIX'!F59</f>
        <v>0</v>
      </c>
      <c r="E60" s="2"/>
      <c r="F60" s="13">
        <f t="shared" si="5"/>
        <v>58</v>
      </c>
      <c r="G60" s="14">
        <f t="shared" si="6"/>
        <v>0</v>
      </c>
      <c r="H60" s="15">
        <f t="shared" si="7"/>
        <v>0</v>
      </c>
      <c r="I60" s="16">
        <f t="shared" si="8"/>
        <v>0</v>
      </c>
      <c r="J60" s="16">
        <f>SUMIF('FACTURES DE VENTES'!B$16:$B$1011,G60,'FACTURES DE VENTES'!$A$16:$A$1011)</f>
        <v>0</v>
      </c>
      <c r="K60" s="8"/>
      <c r="L60" s="8">
        <f t="shared" si="4"/>
        <v>0</v>
      </c>
    </row>
    <row r="61" spans="1:12" ht="15">
      <c r="A61" s="11">
        <v>59</v>
      </c>
      <c r="B61" s="31">
        <f>+'DETERMINATION PRIX'!A60</f>
        <v>0</v>
      </c>
      <c r="C61" s="12">
        <f>+'DETERMINATION PRIX'!B60</f>
        <v>0</v>
      </c>
      <c r="D61" s="12">
        <f>+'DETERMINATION PRIX'!F60</f>
        <v>0</v>
      </c>
      <c r="E61" s="2"/>
      <c r="F61" s="13">
        <f t="shared" si="5"/>
        <v>59</v>
      </c>
      <c r="G61" s="14">
        <f t="shared" si="6"/>
        <v>0</v>
      </c>
      <c r="H61" s="15">
        <f t="shared" si="7"/>
        <v>0</v>
      </c>
      <c r="I61" s="16">
        <f t="shared" si="8"/>
        <v>0</v>
      </c>
      <c r="J61" s="16">
        <f>SUMIF('FACTURES DE VENTES'!B$16:$B$1011,G61,'FACTURES DE VENTES'!$A$16:$A$1011)</f>
        <v>0</v>
      </c>
      <c r="K61" s="8"/>
      <c r="L61" s="8">
        <f t="shared" si="4"/>
        <v>0</v>
      </c>
    </row>
    <row r="62" spans="1:12" ht="15">
      <c r="A62" s="11">
        <v>60</v>
      </c>
      <c r="B62" s="31">
        <f>+'DETERMINATION PRIX'!A61</f>
        <v>0</v>
      </c>
      <c r="C62" s="12">
        <f>+'DETERMINATION PRIX'!B61</f>
        <v>0</v>
      </c>
      <c r="D62" s="12">
        <f>+'DETERMINATION PRIX'!F61</f>
        <v>0</v>
      </c>
      <c r="E62" s="2"/>
      <c r="F62" s="13">
        <f t="shared" si="5"/>
        <v>60</v>
      </c>
      <c r="G62" s="14">
        <f t="shared" si="6"/>
        <v>0</v>
      </c>
      <c r="H62" s="15">
        <f t="shared" si="7"/>
        <v>0</v>
      </c>
      <c r="I62" s="16">
        <f t="shared" si="8"/>
        <v>0</v>
      </c>
      <c r="J62" s="16">
        <f>SUMIF('FACTURES DE VENTES'!B$16:$B$1011,G62,'FACTURES DE VENTES'!$A$16:$A$1011)</f>
        <v>0</v>
      </c>
      <c r="K62" s="8"/>
      <c r="L62" s="8">
        <f t="shared" si="4"/>
        <v>0</v>
      </c>
    </row>
    <row r="63" spans="1:12" ht="15">
      <c r="A63" s="22"/>
      <c r="B63" s="66"/>
      <c r="C63" s="23"/>
      <c r="D63" s="23"/>
      <c r="E63" s="2"/>
      <c r="F63" s="22"/>
      <c r="G63" s="24"/>
      <c r="H63" s="25"/>
      <c r="I63" s="23"/>
      <c r="J63" s="23"/>
      <c r="K63" s="8"/>
      <c r="L63" s="8"/>
    </row>
    <row r="64" spans="1:12" ht="15">
      <c r="A64" s="22"/>
      <c r="B64" s="22"/>
      <c r="C64" s="23"/>
      <c r="D64" s="23"/>
      <c r="E64" s="2"/>
      <c r="F64" s="22"/>
      <c r="G64" s="24"/>
      <c r="H64" s="25"/>
      <c r="I64" s="23"/>
      <c r="J64" s="23"/>
      <c r="K64" s="8"/>
      <c r="L64" s="8"/>
    </row>
    <row r="65" spans="1:12" ht="15">
      <c r="C65" s="2"/>
      <c r="D65" s="2"/>
      <c r="E65" s="2"/>
      <c r="L65" s="10">
        <f>SUM(L3:L37)</f>
        <v>2295156.96</v>
      </c>
    </row>
    <row r="66" spans="1:12" ht="17.25" customHeight="1">
      <c r="A66" s="1"/>
      <c r="B66" s="1"/>
      <c r="D66" s="91" t="s">
        <v>6</v>
      </c>
      <c r="E66" s="92"/>
      <c r="F66" s="93"/>
      <c r="L66" s="8"/>
    </row>
    <row r="67" spans="1:12" ht="17.25" customHeight="1">
      <c r="A67" s="1"/>
      <c r="B67" s="1"/>
      <c r="D67" s="17" t="s">
        <v>24</v>
      </c>
      <c r="E67" s="17" t="s">
        <v>1</v>
      </c>
      <c r="F67" s="20" t="s">
        <v>13</v>
      </c>
      <c r="L67" s="8"/>
    </row>
    <row r="68" spans="1:12" ht="17.25" customHeight="1">
      <c r="A68" s="1"/>
      <c r="B68" s="1"/>
      <c r="D68" s="13">
        <f>+F3</f>
        <v>1</v>
      </c>
      <c r="E68" s="14" t="str">
        <f>+G3</f>
        <v>ARTICLE 1</v>
      </c>
      <c r="F68" s="9">
        <f t="shared" ref="F68:F89" si="9">D3-J3</f>
        <v>-571</v>
      </c>
      <c r="G68" s="8">
        <f>+'FACTURES DE VENTES'!D27+'FACTURES DE VENTES'!D64+'FACTURES DE VENTES'!D101+'FACTURES DE VENTES'!D138+'FACTURES DE VENTES'!D175+'FACTURES DE VENTES'!D212+'FACTURES DE VENTES'!D249+'FACTURES DE VENTES'!D286+'FACTURES DE VENTES'!D323+'FACTURES DE VENTES'!D360+'FACTURES DE VENTES'!D397+'FACTURES DE VENTES'!D434+'FACTURES DE VENTES'!D471+'FACTURES DE VENTES'!D508+'FACTURES DE VENTES'!D545+'FACTURES DE VENTES'!D582+'FACTURES DE VENTES'!D619+'FACTURES DE VENTES'!D656+'FACTURES DE VENTES'!D693+'FACTURES DE VENTES'!D730+'FACTURES DE VENTES'!D767+'FACTURES DE VENTES'!D804+'FACTURES DE VENTES'!D841+'FACTURES DE VENTES'!D878+'FACTURES DE VENTES'!D915+'FACTURES DE VENTES'!D952+'FACTURES DE VENTES'!D989</f>
        <v>2295156.96</v>
      </c>
      <c r="I68" s="8"/>
      <c r="L68" s="8"/>
    </row>
    <row r="69" spans="1:12" ht="17.25" customHeight="1">
      <c r="A69" s="1"/>
      <c r="B69" s="1"/>
      <c r="D69" s="13">
        <f t="shared" ref="D69:E69" si="10">+F4</f>
        <v>2</v>
      </c>
      <c r="E69" s="14" t="str">
        <f t="shared" si="10"/>
        <v>ARTICLE 2</v>
      </c>
      <c r="F69" s="9">
        <f t="shared" si="9"/>
        <v>-2694</v>
      </c>
      <c r="L69" s="8"/>
    </row>
    <row r="70" spans="1:12" ht="17.25" customHeight="1">
      <c r="A70" s="1"/>
      <c r="B70" s="1"/>
      <c r="D70" s="13">
        <f t="shared" ref="D70:E70" si="11">+F5</f>
        <v>3</v>
      </c>
      <c r="E70" s="14" t="str">
        <f t="shared" si="11"/>
        <v>ARTICLE 3</v>
      </c>
      <c r="F70" s="9">
        <f t="shared" si="9"/>
        <v>-8980</v>
      </c>
      <c r="L70" s="8"/>
    </row>
    <row r="71" spans="1:12" ht="17.25" customHeight="1">
      <c r="A71" s="1"/>
      <c r="B71" s="1"/>
      <c r="D71" s="13">
        <f t="shared" ref="D71:E71" si="12">+F6</f>
        <v>4</v>
      </c>
      <c r="E71" s="14" t="str">
        <f t="shared" si="12"/>
        <v>ARTICLE 4</v>
      </c>
      <c r="F71" s="9">
        <f>D6-J6</f>
        <v>-3090</v>
      </c>
      <c r="L71" s="8"/>
    </row>
    <row r="72" spans="1:12" ht="17.25" customHeight="1">
      <c r="A72" s="1"/>
      <c r="B72" s="1"/>
      <c r="D72" s="13">
        <f t="shared" ref="D72:E72" si="13">+F7</f>
        <v>5</v>
      </c>
      <c r="E72" s="14" t="str">
        <f t="shared" si="13"/>
        <v>ARTICLE 5</v>
      </c>
      <c r="F72" s="9">
        <f t="shared" si="9"/>
        <v>-2820</v>
      </c>
      <c r="L72" s="8"/>
    </row>
    <row r="73" spans="1:12" ht="17.25" customHeight="1">
      <c r="A73" s="1"/>
      <c r="B73" s="1"/>
      <c r="D73" s="13">
        <f t="shared" ref="D73:E73" si="14">+F8</f>
        <v>6</v>
      </c>
      <c r="E73" s="14" t="str">
        <f t="shared" si="14"/>
        <v>ARTICLE 6</v>
      </c>
      <c r="F73" s="9">
        <f t="shared" si="9"/>
        <v>-2800</v>
      </c>
      <c r="L73" s="8"/>
    </row>
    <row r="74" spans="1:12" ht="17.25" customHeight="1">
      <c r="A74" s="1"/>
      <c r="B74" s="1"/>
      <c r="D74" s="13">
        <f t="shared" ref="D74:E74" si="15">+F9</f>
        <v>7</v>
      </c>
      <c r="E74" s="14" t="str">
        <f t="shared" si="15"/>
        <v>ARTICLE 7</v>
      </c>
      <c r="F74" s="9">
        <f t="shared" si="9"/>
        <v>-18402</v>
      </c>
      <c r="L74" s="8"/>
    </row>
    <row r="75" spans="1:12" ht="17.25" customHeight="1">
      <c r="A75" s="1"/>
      <c r="B75" s="1"/>
      <c r="D75" s="13">
        <f t="shared" ref="D75:E75" si="16">+F10</f>
        <v>8</v>
      </c>
      <c r="E75" s="14" t="str">
        <f t="shared" si="16"/>
        <v>ARTICLE 8</v>
      </c>
      <c r="F75" s="9">
        <f t="shared" si="9"/>
        <v>-12474</v>
      </c>
      <c r="L75" s="8"/>
    </row>
    <row r="76" spans="1:12" ht="17.25" customHeight="1">
      <c r="A76" s="1"/>
      <c r="B76" s="1"/>
      <c r="D76" s="13">
        <f t="shared" ref="D76:E76" si="17">+F11</f>
        <v>9</v>
      </c>
      <c r="E76" s="14" t="str">
        <f t="shared" si="17"/>
        <v>ARTICLE 9</v>
      </c>
      <c r="F76" s="9">
        <f t="shared" si="9"/>
        <v>-240</v>
      </c>
      <c r="L76" s="8"/>
    </row>
    <row r="77" spans="1:12" ht="17.25" customHeight="1">
      <c r="A77" s="1"/>
      <c r="B77" s="1"/>
      <c r="D77" s="13">
        <f t="shared" ref="D77:E77" si="18">+F12</f>
        <v>10</v>
      </c>
      <c r="E77" s="14" t="str">
        <f t="shared" si="18"/>
        <v>ARTICLE 10</v>
      </c>
      <c r="F77" s="9">
        <f t="shared" si="9"/>
        <v>-1820</v>
      </c>
      <c r="L77" s="8"/>
    </row>
    <row r="78" spans="1:12" ht="17.25" customHeight="1">
      <c r="A78" s="1"/>
      <c r="B78" s="1"/>
      <c r="D78" s="13">
        <f t="shared" ref="D78:E78" si="19">+F13</f>
        <v>11</v>
      </c>
      <c r="E78" s="14" t="str">
        <f t="shared" si="19"/>
        <v>ARTICLE 11</v>
      </c>
      <c r="F78" s="9">
        <f t="shared" si="9"/>
        <v>-1700</v>
      </c>
      <c r="L78" s="8"/>
    </row>
    <row r="79" spans="1:12" ht="17.25" customHeight="1">
      <c r="A79" s="1"/>
      <c r="B79" s="1"/>
      <c r="D79" s="13">
        <f t="shared" ref="D79:E79" si="20">+F14</f>
        <v>12</v>
      </c>
      <c r="E79" s="14" t="str">
        <f t="shared" si="20"/>
        <v>ARTICLE 12</v>
      </c>
      <c r="F79" s="9">
        <f t="shared" si="9"/>
        <v>-180</v>
      </c>
      <c r="L79" s="8"/>
    </row>
    <row r="80" spans="1:12" ht="17.25" customHeight="1">
      <c r="A80" s="1"/>
      <c r="B80" s="1"/>
      <c r="D80" s="13">
        <f t="shared" ref="D80:E80" si="21">+F15</f>
        <v>13</v>
      </c>
      <c r="E80" s="14" t="str">
        <f t="shared" si="21"/>
        <v>ARTICLE 13</v>
      </c>
      <c r="F80" s="9">
        <f t="shared" si="9"/>
        <v>-560</v>
      </c>
      <c r="L80" s="8"/>
    </row>
    <row r="81" spans="1:12" ht="17.25" customHeight="1">
      <c r="A81" s="1"/>
      <c r="B81" s="1"/>
      <c r="D81" s="13">
        <f t="shared" ref="D81:E81" si="22">+F16</f>
        <v>14</v>
      </c>
      <c r="E81" s="14" t="str">
        <f t="shared" si="22"/>
        <v>ARTICLE 14</v>
      </c>
      <c r="F81" s="9">
        <f t="shared" si="9"/>
        <v>-4675</v>
      </c>
      <c r="L81" s="8"/>
    </row>
    <row r="82" spans="1:12" ht="17.25" customHeight="1">
      <c r="A82" s="1"/>
      <c r="B82" s="1"/>
      <c r="D82" s="13">
        <f t="shared" ref="D82:E82" si="23">+F17</f>
        <v>15</v>
      </c>
      <c r="E82" s="14" t="str">
        <f t="shared" si="23"/>
        <v>ARTICLE 15</v>
      </c>
      <c r="F82" s="9">
        <f t="shared" si="9"/>
        <v>-620</v>
      </c>
      <c r="L82" s="8"/>
    </row>
    <row r="83" spans="1:12" ht="17.25" customHeight="1">
      <c r="A83" s="1"/>
      <c r="B83" s="1"/>
      <c r="D83" s="13">
        <f t="shared" ref="D83:E83" si="24">+F18</f>
        <v>16</v>
      </c>
      <c r="E83" s="14" t="str">
        <f t="shared" si="24"/>
        <v>ARTICLE 16</v>
      </c>
      <c r="F83" s="9">
        <f t="shared" si="9"/>
        <v>-5150</v>
      </c>
      <c r="L83" s="8"/>
    </row>
    <row r="84" spans="1:12" ht="17.25" customHeight="1">
      <c r="A84" s="1"/>
      <c r="B84" s="1"/>
      <c r="D84" s="13">
        <f t="shared" ref="D84:E84" si="25">+F19</f>
        <v>17</v>
      </c>
      <c r="E84" s="14" t="str">
        <f t="shared" si="25"/>
        <v>ARTICLE 17</v>
      </c>
      <c r="F84" s="9">
        <f t="shared" si="9"/>
        <v>420</v>
      </c>
      <c r="L84" s="8"/>
    </row>
    <row r="85" spans="1:12" ht="17.25" customHeight="1">
      <c r="A85" s="1"/>
      <c r="B85" s="1"/>
      <c r="D85" s="13">
        <f t="shared" ref="D85:E85" si="26">+F20</f>
        <v>18</v>
      </c>
      <c r="E85" s="14" t="str">
        <f t="shared" si="26"/>
        <v>ARTICLE 18</v>
      </c>
      <c r="F85" s="9">
        <f t="shared" si="9"/>
        <v>440</v>
      </c>
      <c r="L85" s="8"/>
    </row>
    <row r="86" spans="1:12" ht="17.25" customHeight="1">
      <c r="A86" s="1"/>
      <c r="B86" s="1"/>
      <c r="D86" s="13">
        <f t="shared" ref="D86:E86" si="27">+F21</f>
        <v>19</v>
      </c>
      <c r="E86" s="14" t="str">
        <f t="shared" si="27"/>
        <v>ARTICLE 19</v>
      </c>
      <c r="F86" s="9">
        <f t="shared" si="9"/>
        <v>-442</v>
      </c>
      <c r="L86" s="8"/>
    </row>
    <row r="87" spans="1:12" ht="17.25" customHeight="1">
      <c r="A87" s="1"/>
      <c r="B87" s="1"/>
      <c r="D87" s="13">
        <f t="shared" ref="D87:E87" si="28">+F22</f>
        <v>20</v>
      </c>
      <c r="E87" s="14" t="str">
        <f t="shared" si="28"/>
        <v>ARTICLE 20</v>
      </c>
      <c r="F87" s="9">
        <f t="shared" si="9"/>
        <v>479</v>
      </c>
      <c r="L87" s="8"/>
    </row>
    <row r="88" spans="1:12" ht="17.25" customHeight="1">
      <c r="A88" s="1"/>
      <c r="B88" s="1"/>
      <c r="D88" s="13">
        <f t="shared" ref="D88:E88" si="29">+F23</f>
        <v>21</v>
      </c>
      <c r="E88" s="14" t="str">
        <f t="shared" si="29"/>
        <v>ARTICLE 21</v>
      </c>
      <c r="F88" s="9">
        <f t="shared" si="9"/>
        <v>400</v>
      </c>
      <c r="L88" s="8"/>
    </row>
    <row r="89" spans="1:12" ht="17.25" customHeight="1">
      <c r="A89" s="1"/>
      <c r="B89" s="1"/>
      <c r="D89" s="13">
        <f t="shared" ref="D89:E89" si="30">+F24</f>
        <v>22</v>
      </c>
      <c r="E89" s="14" t="str">
        <f t="shared" si="30"/>
        <v>ARTICLE 22</v>
      </c>
      <c r="F89" s="9">
        <f t="shared" si="9"/>
        <v>315</v>
      </c>
      <c r="L89" s="8"/>
    </row>
    <row r="90" spans="1:12" ht="17.25" customHeight="1">
      <c r="D90" s="13">
        <f t="shared" ref="D90:E90" si="31">+F25</f>
        <v>23</v>
      </c>
      <c r="E90" s="14" t="str">
        <f t="shared" si="31"/>
        <v>ARTICLE 23</v>
      </c>
      <c r="F90" s="9">
        <f t="shared" ref="F90:F102" si="32">D25-J25</f>
        <v>240</v>
      </c>
      <c r="L90" s="8"/>
    </row>
    <row r="91" spans="1:12" ht="17.25" customHeight="1">
      <c r="A91" s="1"/>
      <c r="B91" s="1"/>
      <c r="D91" s="13">
        <f t="shared" ref="D91:E91" si="33">+F26</f>
        <v>24</v>
      </c>
      <c r="E91" s="14" t="str">
        <f t="shared" si="33"/>
        <v>ARTICLE 24</v>
      </c>
      <c r="F91" s="9">
        <f t="shared" si="32"/>
        <v>560</v>
      </c>
      <c r="L91" s="8"/>
    </row>
    <row r="92" spans="1:12" ht="17.25" customHeight="1">
      <c r="D92" s="13">
        <f t="shared" ref="D92:E92" si="34">+F27</f>
        <v>25</v>
      </c>
      <c r="E92" s="14" t="str">
        <f t="shared" si="34"/>
        <v>ARTICLE 25</v>
      </c>
      <c r="F92" s="9">
        <f t="shared" si="32"/>
        <v>580</v>
      </c>
    </row>
    <row r="93" spans="1:12" ht="17.25" customHeight="1">
      <c r="D93" s="13">
        <f t="shared" ref="D93:E93" si="35">+F28</f>
        <v>26</v>
      </c>
      <c r="E93" s="14" t="str">
        <f t="shared" si="35"/>
        <v>ARTICLE 26</v>
      </c>
      <c r="F93" s="9">
        <f t="shared" si="32"/>
        <v>600</v>
      </c>
    </row>
    <row r="94" spans="1:12" ht="17.25" customHeight="1">
      <c r="D94" s="13">
        <f t="shared" ref="D94:E94" si="36">+F29</f>
        <v>27</v>
      </c>
      <c r="E94" s="14" t="str">
        <f t="shared" si="36"/>
        <v>ARTICLE 27</v>
      </c>
      <c r="F94" s="9">
        <f t="shared" si="32"/>
        <v>620</v>
      </c>
    </row>
    <row r="95" spans="1:12" ht="17.25" customHeight="1">
      <c r="D95" s="13">
        <f t="shared" ref="D95:E95" si="37">+F30</f>
        <v>28</v>
      </c>
      <c r="E95" s="14" t="str">
        <f t="shared" si="37"/>
        <v>ARTICLE 28</v>
      </c>
      <c r="F95" s="9">
        <f t="shared" si="32"/>
        <v>640</v>
      </c>
    </row>
    <row r="96" spans="1:12" ht="17.25" customHeight="1">
      <c r="D96" s="13">
        <f t="shared" ref="D96:E96" si="38">+F31</f>
        <v>29</v>
      </c>
      <c r="E96" s="14" t="str">
        <f t="shared" si="38"/>
        <v>ARTICLE 29</v>
      </c>
      <c r="F96" s="9">
        <f t="shared" si="32"/>
        <v>660</v>
      </c>
    </row>
    <row r="97" spans="4:6" ht="17.25" customHeight="1">
      <c r="D97" s="13">
        <f t="shared" ref="D97:E97" si="39">+F32</f>
        <v>30</v>
      </c>
      <c r="E97" s="14" t="str">
        <f t="shared" si="39"/>
        <v>ARTICLE 30</v>
      </c>
      <c r="F97" s="9">
        <f t="shared" si="32"/>
        <v>680</v>
      </c>
    </row>
    <row r="98" spans="4:6" ht="17.25" customHeight="1">
      <c r="D98" s="13">
        <f t="shared" ref="D98:E98" si="40">+F33</f>
        <v>31</v>
      </c>
      <c r="E98" s="14" t="str">
        <f t="shared" si="40"/>
        <v>ARTICLE 31</v>
      </c>
      <c r="F98" s="9">
        <f t="shared" si="32"/>
        <v>700</v>
      </c>
    </row>
    <row r="99" spans="4:6" ht="17.25" customHeight="1">
      <c r="D99" s="13">
        <f t="shared" ref="D99:E99" si="41">+F34</f>
        <v>32</v>
      </c>
      <c r="E99" s="14" t="str">
        <f t="shared" si="41"/>
        <v>ARTICLE 32</v>
      </c>
      <c r="F99" s="9">
        <f t="shared" si="32"/>
        <v>720</v>
      </c>
    </row>
    <row r="100" spans="4:6" ht="17.25" customHeight="1">
      <c r="D100" s="13">
        <f t="shared" ref="D100:E100" si="42">+F35</f>
        <v>33</v>
      </c>
      <c r="E100" s="14" t="str">
        <f t="shared" si="42"/>
        <v>ARTICLE 33</v>
      </c>
      <c r="F100" s="9">
        <f t="shared" si="32"/>
        <v>740</v>
      </c>
    </row>
    <row r="101" spans="4:6" ht="17.25" customHeight="1">
      <c r="D101" s="13">
        <f t="shared" ref="D101:E101" si="43">+F36</f>
        <v>34</v>
      </c>
      <c r="E101" s="14" t="str">
        <f t="shared" si="43"/>
        <v>ARTICLE 34</v>
      </c>
      <c r="F101" s="9">
        <f t="shared" si="32"/>
        <v>760</v>
      </c>
    </row>
    <row r="102" spans="4:6" ht="17.25" customHeight="1">
      <c r="D102" s="13">
        <f t="shared" ref="D102:E102" si="44">+F37</f>
        <v>35</v>
      </c>
      <c r="E102" s="14" t="str">
        <f t="shared" si="44"/>
        <v>ARTICLE 35</v>
      </c>
      <c r="F102" s="9">
        <f t="shared" si="32"/>
        <v>780</v>
      </c>
    </row>
    <row r="103" spans="4:6" ht="17.25" customHeight="1">
      <c r="D103" s="13">
        <f t="shared" ref="D103:D119" si="45">+F38</f>
        <v>36</v>
      </c>
      <c r="E103" s="14" t="str">
        <f t="shared" ref="E103:E119" si="46">+G38</f>
        <v>ARTICLE 36</v>
      </c>
      <c r="F103" s="9">
        <f t="shared" ref="F103:F119" si="47">D38-J38</f>
        <v>800</v>
      </c>
    </row>
    <row r="104" spans="4:6" ht="17.25" customHeight="1">
      <c r="D104" s="13">
        <f t="shared" si="45"/>
        <v>37</v>
      </c>
      <c r="E104" s="14" t="str">
        <f t="shared" si="46"/>
        <v>ARTICLE 37</v>
      </c>
      <c r="F104" s="9">
        <f t="shared" si="47"/>
        <v>820</v>
      </c>
    </row>
    <row r="105" spans="4:6" ht="17.25" customHeight="1">
      <c r="D105" s="13">
        <f t="shared" si="45"/>
        <v>38</v>
      </c>
      <c r="E105" s="14" t="str">
        <f t="shared" si="46"/>
        <v>ARTICLE 38</v>
      </c>
      <c r="F105" s="9">
        <f t="shared" si="47"/>
        <v>840</v>
      </c>
    </row>
    <row r="106" spans="4:6" ht="17.25" customHeight="1">
      <c r="D106" s="13">
        <f t="shared" si="45"/>
        <v>39</v>
      </c>
      <c r="E106" s="14" t="str">
        <f t="shared" si="46"/>
        <v>ARTICLE 39</v>
      </c>
      <c r="F106" s="9">
        <f t="shared" si="47"/>
        <v>860</v>
      </c>
    </row>
    <row r="107" spans="4:6" ht="17.25" customHeight="1">
      <c r="D107" s="13">
        <f t="shared" si="45"/>
        <v>40</v>
      </c>
      <c r="E107" s="14" t="str">
        <f t="shared" si="46"/>
        <v>ARTICLE 40</v>
      </c>
      <c r="F107" s="9">
        <f t="shared" si="47"/>
        <v>880</v>
      </c>
    </row>
    <row r="108" spans="4:6" ht="17.25" customHeight="1">
      <c r="D108" s="13">
        <f t="shared" si="45"/>
        <v>41</v>
      </c>
      <c r="E108" s="14" t="str">
        <f t="shared" si="46"/>
        <v>ARTICLE 41</v>
      </c>
      <c r="F108" s="9">
        <f t="shared" si="47"/>
        <v>900</v>
      </c>
    </row>
    <row r="109" spans="4:6" ht="17.25" customHeight="1">
      <c r="D109" s="13">
        <f t="shared" si="45"/>
        <v>42</v>
      </c>
      <c r="E109" s="14" t="str">
        <f t="shared" si="46"/>
        <v>ARTICLE 42</v>
      </c>
      <c r="F109" s="9">
        <f t="shared" si="47"/>
        <v>920</v>
      </c>
    </row>
    <row r="110" spans="4:6" ht="17.25" customHeight="1">
      <c r="D110" s="13">
        <f t="shared" si="45"/>
        <v>43</v>
      </c>
      <c r="E110" s="14" t="str">
        <f t="shared" si="46"/>
        <v>ARTICLE 43</v>
      </c>
      <c r="F110" s="9">
        <f t="shared" si="47"/>
        <v>940</v>
      </c>
    </row>
    <row r="111" spans="4:6" ht="17.25" customHeight="1">
      <c r="D111" s="13">
        <f t="shared" si="45"/>
        <v>44</v>
      </c>
      <c r="E111" s="14" t="str">
        <f t="shared" si="46"/>
        <v>ARTICLE 44</v>
      </c>
      <c r="F111" s="9">
        <f t="shared" si="47"/>
        <v>960</v>
      </c>
    </row>
    <row r="112" spans="4:6" ht="17.25" customHeight="1">
      <c r="D112" s="13">
        <f t="shared" si="45"/>
        <v>45</v>
      </c>
      <c r="E112" s="14" t="str">
        <f t="shared" si="46"/>
        <v>ARTICLE 45</v>
      </c>
      <c r="F112" s="9">
        <f t="shared" si="47"/>
        <v>980</v>
      </c>
    </row>
    <row r="113" spans="4:6" ht="17.25" customHeight="1">
      <c r="D113" s="13">
        <f t="shared" si="45"/>
        <v>46</v>
      </c>
      <c r="E113" s="14" t="str">
        <f t="shared" si="46"/>
        <v>ARTICLE 46</v>
      </c>
      <c r="F113" s="9">
        <f t="shared" si="47"/>
        <v>1000</v>
      </c>
    </row>
    <row r="114" spans="4:6" ht="17.25" customHeight="1">
      <c r="D114" s="13">
        <f t="shared" si="45"/>
        <v>47</v>
      </c>
      <c r="E114" s="14" t="str">
        <f t="shared" si="46"/>
        <v>ARTICLE 47</v>
      </c>
      <c r="F114" s="9">
        <f t="shared" si="47"/>
        <v>1020</v>
      </c>
    </row>
    <row r="115" spans="4:6" ht="17.25" customHeight="1">
      <c r="D115" s="13">
        <f t="shared" si="45"/>
        <v>48</v>
      </c>
      <c r="E115" s="14" t="str">
        <f t="shared" si="46"/>
        <v>ARTICLE 48</v>
      </c>
      <c r="F115" s="9">
        <f t="shared" si="47"/>
        <v>1040</v>
      </c>
    </row>
    <row r="116" spans="4:6" ht="17.25" customHeight="1">
      <c r="D116" s="13">
        <f t="shared" si="45"/>
        <v>49</v>
      </c>
      <c r="E116" s="14" t="str">
        <f t="shared" si="46"/>
        <v>ARTICLE 49</v>
      </c>
      <c r="F116" s="9">
        <f t="shared" si="47"/>
        <v>1060</v>
      </c>
    </row>
    <row r="117" spans="4:6" ht="17.25" customHeight="1">
      <c r="D117" s="13">
        <f t="shared" si="45"/>
        <v>50</v>
      </c>
      <c r="E117" s="14" t="str">
        <f t="shared" si="46"/>
        <v>ARTICLE 50</v>
      </c>
      <c r="F117" s="9">
        <f t="shared" si="47"/>
        <v>1080</v>
      </c>
    </row>
    <row r="118" spans="4:6" ht="17.25" customHeight="1">
      <c r="D118" s="13">
        <f t="shared" si="45"/>
        <v>51</v>
      </c>
      <c r="E118" s="14">
        <f t="shared" si="46"/>
        <v>0</v>
      </c>
      <c r="F118" s="9">
        <f t="shared" si="47"/>
        <v>0</v>
      </c>
    </row>
    <row r="119" spans="4:6" ht="17.25" customHeight="1">
      <c r="D119" s="13">
        <f t="shared" si="45"/>
        <v>52</v>
      </c>
      <c r="E119" s="14">
        <f t="shared" si="46"/>
        <v>0</v>
      </c>
      <c r="F119" s="9">
        <f t="shared" si="47"/>
        <v>0</v>
      </c>
    </row>
    <row r="120" spans="4:6" ht="17.25" customHeight="1">
      <c r="D120" s="13">
        <f t="shared" ref="D120:D127" si="48">+F55</f>
        <v>53</v>
      </c>
      <c r="E120" s="14">
        <f t="shared" ref="E120:E127" si="49">+G55</f>
        <v>0</v>
      </c>
      <c r="F120" s="9">
        <f t="shared" ref="F120:F127" si="50">D55-J55</f>
        <v>0</v>
      </c>
    </row>
    <row r="121" spans="4:6" ht="17.25" customHeight="1">
      <c r="D121" s="13">
        <f t="shared" si="48"/>
        <v>54</v>
      </c>
      <c r="E121" s="14">
        <f t="shared" si="49"/>
        <v>0</v>
      </c>
      <c r="F121" s="9">
        <f t="shared" si="50"/>
        <v>0</v>
      </c>
    </row>
    <row r="122" spans="4:6" ht="17.25" customHeight="1">
      <c r="D122" s="13">
        <f t="shared" si="48"/>
        <v>55</v>
      </c>
      <c r="E122" s="14">
        <f t="shared" si="49"/>
        <v>0</v>
      </c>
      <c r="F122" s="9">
        <f t="shared" si="50"/>
        <v>0</v>
      </c>
    </row>
    <row r="123" spans="4:6" ht="17.25" customHeight="1">
      <c r="D123" s="13">
        <f t="shared" si="48"/>
        <v>56</v>
      </c>
      <c r="E123" s="14">
        <f t="shared" si="49"/>
        <v>0</v>
      </c>
      <c r="F123" s="9">
        <f t="shared" si="50"/>
        <v>0</v>
      </c>
    </row>
    <row r="124" spans="4:6" ht="17.25" customHeight="1">
      <c r="D124" s="13">
        <f t="shared" si="48"/>
        <v>57</v>
      </c>
      <c r="E124" s="14">
        <f t="shared" si="49"/>
        <v>0</v>
      </c>
      <c r="F124" s="9">
        <f t="shared" si="50"/>
        <v>0</v>
      </c>
    </row>
    <row r="125" spans="4:6" ht="17.25" customHeight="1">
      <c r="D125" s="13">
        <f t="shared" si="48"/>
        <v>58</v>
      </c>
      <c r="E125" s="14">
        <f t="shared" si="49"/>
        <v>0</v>
      </c>
      <c r="F125" s="9">
        <f t="shared" si="50"/>
        <v>0</v>
      </c>
    </row>
    <row r="126" spans="4:6" ht="17.25" customHeight="1">
      <c r="D126" s="13">
        <f t="shared" si="48"/>
        <v>59</v>
      </c>
      <c r="E126" s="14">
        <f t="shared" si="49"/>
        <v>0</v>
      </c>
      <c r="F126" s="9">
        <f t="shared" si="50"/>
        <v>0</v>
      </c>
    </row>
    <row r="127" spans="4:6" ht="17.25" customHeight="1">
      <c r="D127" s="13">
        <f t="shared" si="48"/>
        <v>60</v>
      </c>
      <c r="E127" s="14">
        <f t="shared" si="49"/>
        <v>0</v>
      </c>
      <c r="F127" s="9">
        <f t="shared" si="50"/>
        <v>0</v>
      </c>
    </row>
  </sheetData>
  <mergeCells count="3">
    <mergeCell ref="A1:D1"/>
    <mergeCell ref="F1:J1"/>
    <mergeCell ref="D66:F66"/>
  </mergeCells>
  <conditionalFormatting sqref="F68:F127">
    <cfRule type="cellIs" dxfId="11" priority="1" operator="lessThanOrEqual">
      <formula>0</formula>
    </cfRule>
    <cfRule type="cellIs" dxfId="10" priority="4" stopIfTrue="1" operator="lessThan">
      <formula>0</formula>
    </cfRule>
    <cfRule type="cellIs" dxfId="9" priority="5" stopIfTrue="1" operator="greaterThan">
      <formula>0</formula>
    </cfRule>
    <cfRule type="cellIs" dxfId="8" priority="6" stopIfTrue="1" operator="equal">
      <formula>0</formula>
    </cfRule>
  </conditionalFormatting>
  <conditionalFormatting sqref="F68:F127">
    <cfRule type="cellIs" dxfId="7" priority="2" operator="lessThanOrEqual">
      <formula>0</formula>
    </cfRule>
    <cfRule type="cellIs" dxfId="6" priority="3" operator="greaterThan">
      <formula>0</formula>
    </cfRule>
  </conditionalFormatting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65"/>
  <sheetViews>
    <sheetView topLeftCell="A49" zoomScaleNormal="100" workbookViewId="0">
      <selection activeCell="C2" sqref="C2"/>
    </sheetView>
  </sheetViews>
  <sheetFormatPr baseColWidth="10" defaultRowHeight="17.25" customHeight="1"/>
  <cols>
    <col min="1" max="1" width="19" style="32" bestFit="1" customWidth="1"/>
    <col min="2" max="2" width="26.5703125" style="32" bestFit="1" customWidth="1"/>
    <col min="3" max="3" width="16" style="32" bestFit="1" customWidth="1"/>
    <col min="4" max="16384" width="11.42578125" style="32"/>
  </cols>
  <sheetData>
    <row r="1" spans="1:5" ht="15.75">
      <c r="A1" s="94" t="s">
        <v>27</v>
      </c>
      <c r="B1" s="94"/>
      <c r="C1" s="94"/>
      <c r="D1" s="21"/>
    </row>
    <row r="2" spans="1:5" ht="15.75">
      <c r="A2" s="94" t="s">
        <v>33</v>
      </c>
      <c r="B2" s="94"/>
      <c r="C2" s="65">
        <f ca="1">TODAY()</f>
        <v>42551</v>
      </c>
      <c r="D2" s="21"/>
      <c r="E2" s="21"/>
    </row>
    <row r="3" spans="1:5" ht="15">
      <c r="A3" s="33"/>
      <c r="B3" s="33"/>
    </row>
    <row r="4" spans="1:5" ht="17.25" customHeight="1">
      <c r="A4" s="91" t="s">
        <v>6</v>
      </c>
      <c r="B4" s="92"/>
      <c r="C4" s="93"/>
    </row>
    <row r="5" spans="1:5" ht="17.25" customHeight="1">
      <c r="A5" s="34" t="s">
        <v>2</v>
      </c>
      <c r="B5" s="34" t="s">
        <v>1</v>
      </c>
      <c r="C5" s="35" t="s">
        <v>13</v>
      </c>
    </row>
    <row r="6" spans="1:5" ht="17.25" customHeight="1">
      <c r="A6" s="36">
        <f>+CONTRÔLE!D68</f>
        <v>1</v>
      </c>
      <c r="B6" s="36" t="str">
        <f>+CONTRÔLE!E68</f>
        <v>ARTICLE 1</v>
      </c>
      <c r="C6" s="9">
        <f>+CONTRÔLE!F68</f>
        <v>-571</v>
      </c>
    </row>
    <row r="7" spans="1:5" ht="17.25" customHeight="1">
      <c r="A7" s="36">
        <f>+CONTRÔLE!D69</f>
        <v>2</v>
      </c>
      <c r="B7" s="36" t="str">
        <f>+CONTRÔLE!E69</f>
        <v>ARTICLE 2</v>
      </c>
      <c r="C7" s="9">
        <f>+CONTRÔLE!F69</f>
        <v>-2694</v>
      </c>
    </row>
    <row r="8" spans="1:5" ht="17.25" customHeight="1">
      <c r="A8" s="36">
        <f>+CONTRÔLE!D70</f>
        <v>3</v>
      </c>
      <c r="B8" s="36" t="str">
        <f>+CONTRÔLE!E70</f>
        <v>ARTICLE 3</v>
      </c>
      <c r="C8" s="9">
        <f>+CONTRÔLE!F70</f>
        <v>-8980</v>
      </c>
    </row>
    <row r="9" spans="1:5" ht="17.25" customHeight="1">
      <c r="A9" s="36">
        <f>+CONTRÔLE!D71</f>
        <v>4</v>
      </c>
      <c r="B9" s="36" t="str">
        <f>+CONTRÔLE!E71</f>
        <v>ARTICLE 4</v>
      </c>
      <c r="C9" s="9">
        <f>+CONTRÔLE!F71</f>
        <v>-3090</v>
      </c>
    </row>
    <row r="10" spans="1:5" ht="17.25" customHeight="1">
      <c r="A10" s="36">
        <f>+CONTRÔLE!D72</f>
        <v>5</v>
      </c>
      <c r="B10" s="36" t="str">
        <f>+CONTRÔLE!E72</f>
        <v>ARTICLE 5</v>
      </c>
      <c r="C10" s="9">
        <f>+CONTRÔLE!F72</f>
        <v>-2820</v>
      </c>
    </row>
    <row r="11" spans="1:5" ht="17.25" customHeight="1">
      <c r="A11" s="36">
        <f>+CONTRÔLE!D73</f>
        <v>6</v>
      </c>
      <c r="B11" s="36" t="str">
        <f>+CONTRÔLE!E73</f>
        <v>ARTICLE 6</v>
      </c>
      <c r="C11" s="9">
        <f>+CONTRÔLE!F73</f>
        <v>-2800</v>
      </c>
    </row>
    <row r="12" spans="1:5" ht="17.25" customHeight="1">
      <c r="A12" s="36">
        <f>+CONTRÔLE!D74</f>
        <v>7</v>
      </c>
      <c r="B12" s="36" t="str">
        <f>+CONTRÔLE!E74</f>
        <v>ARTICLE 7</v>
      </c>
      <c r="C12" s="9">
        <f>+CONTRÔLE!F74</f>
        <v>-18402</v>
      </c>
    </row>
    <row r="13" spans="1:5" ht="17.25" customHeight="1">
      <c r="A13" s="36">
        <f>+CONTRÔLE!D75</f>
        <v>8</v>
      </c>
      <c r="B13" s="36" t="str">
        <f>+CONTRÔLE!E75</f>
        <v>ARTICLE 8</v>
      </c>
      <c r="C13" s="9">
        <f>+CONTRÔLE!F75</f>
        <v>-12474</v>
      </c>
    </row>
    <row r="14" spans="1:5" ht="17.25" customHeight="1">
      <c r="A14" s="36">
        <f>+CONTRÔLE!D76</f>
        <v>9</v>
      </c>
      <c r="B14" s="36" t="str">
        <f>+CONTRÔLE!E76</f>
        <v>ARTICLE 9</v>
      </c>
      <c r="C14" s="9">
        <f>+CONTRÔLE!F76</f>
        <v>-240</v>
      </c>
    </row>
    <row r="15" spans="1:5" ht="17.25" customHeight="1">
      <c r="A15" s="36">
        <f>+CONTRÔLE!D77</f>
        <v>10</v>
      </c>
      <c r="B15" s="36" t="str">
        <f>+CONTRÔLE!E77</f>
        <v>ARTICLE 10</v>
      </c>
      <c r="C15" s="9">
        <f>+CONTRÔLE!F77</f>
        <v>-1820</v>
      </c>
    </row>
    <row r="16" spans="1:5" ht="17.25" customHeight="1">
      <c r="A16" s="36">
        <f>+CONTRÔLE!D78</f>
        <v>11</v>
      </c>
      <c r="B16" s="36" t="str">
        <f>+CONTRÔLE!E78</f>
        <v>ARTICLE 11</v>
      </c>
      <c r="C16" s="9">
        <f>+CONTRÔLE!F78</f>
        <v>-1700</v>
      </c>
    </row>
    <row r="17" spans="1:3" ht="17.25" customHeight="1">
      <c r="A17" s="36">
        <f>+CONTRÔLE!D79</f>
        <v>12</v>
      </c>
      <c r="B17" s="36" t="str">
        <f>+CONTRÔLE!E79</f>
        <v>ARTICLE 12</v>
      </c>
      <c r="C17" s="9">
        <f>+CONTRÔLE!F79</f>
        <v>-180</v>
      </c>
    </row>
    <row r="18" spans="1:3" ht="17.25" customHeight="1">
      <c r="A18" s="36">
        <f>+CONTRÔLE!D80</f>
        <v>13</v>
      </c>
      <c r="B18" s="36" t="str">
        <f>+CONTRÔLE!E80</f>
        <v>ARTICLE 13</v>
      </c>
      <c r="C18" s="9">
        <f>+CONTRÔLE!F80</f>
        <v>-560</v>
      </c>
    </row>
    <row r="19" spans="1:3" ht="17.25" customHeight="1">
      <c r="A19" s="36">
        <f>+CONTRÔLE!D81</f>
        <v>14</v>
      </c>
      <c r="B19" s="36" t="str">
        <f>+CONTRÔLE!E81</f>
        <v>ARTICLE 14</v>
      </c>
      <c r="C19" s="9">
        <f>+CONTRÔLE!F81</f>
        <v>-4675</v>
      </c>
    </row>
    <row r="20" spans="1:3" ht="17.25" customHeight="1">
      <c r="A20" s="36">
        <f>+CONTRÔLE!D82</f>
        <v>15</v>
      </c>
      <c r="B20" s="36" t="str">
        <f>+CONTRÔLE!E82</f>
        <v>ARTICLE 15</v>
      </c>
      <c r="C20" s="9">
        <f>+CONTRÔLE!F82</f>
        <v>-620</v>
      </c>
    </row>
    <row r="21" spans="1:3" ht="17.25" customHeight="1">
      <c r="A21" s="36">
        <f>+CONTRÔLE!D83</f>
        <v>16</v>
      </c>
      <c r="B21" s="36" t="str">
        <f>+CONTRÔLE!E83</f>
        <v>ARTICLE 16</v>
      </c>
      <c r="C21" s="9">
        <f>+CONTRÔLE!F83</f>
        <v>-5150</v>
      </c>
    </row>
    <row r="22" spans="1:3" ht="17.25" customHeight="1">
      <c r="A22" s="36">
        <f>+CONTRÔLE!D84</f>
        <v>17</v>
      </c>
      <c r="B22" s="36" t="str">
        <f>+CONTRÔLE!E84</f>
        <v>ARTICLE 17</v>
      </c>
      <c r="C22" s="9">
        <f>+CONTRÔLE!F84</f>
        <v>420</v>
      </c>
    </row>
    <row r="23" spans="1:3" ht="17.25" customHeight="1">
      <c r="A23" s="36">
        <f>+CONTRÔLE!D85</f>
        <v>18</v>
      </c>
      <c r="B23" s="36" t="str">
        <f>+CONTRÔLE!E85</f>
        <v>ARTICLE 18</v>
      </c>
      <c r="C23" s="9">
        <f>+CONTRÔLE!F85</f>
        <v>440</v>
      </c>
    </row>
    <row r="24" spans="1:3" ht="17.25" customHeight="1">
      <c r="A24" s="36">
        <f>+CONTRÔLE!D86</f>
        <v>19</v>
      </c>
      <c r="B24" s="36" t="str">
        <f>+CONTRÔLE!E86</f>
        <v>ARTICLE 19</v>
      </c>
      <c r="C24" s="9">
        <f>+CONTRÔLE!F86</f>
        <v>-442</v>
      </c>
    </row>
    <row r="25" spans="1:3" ht="17.25" customHeight="1">
      <c r="A25" s="36">
        <f>+CONTRÔLE!D87</f>
        <v>20</v>
      </c>
      <c r="B25" s="36" t="str">
        <f>+CONTRÔLE!E87</f>
        <v>ARTICLE 20</v>
      </c>
      <c r="C25" s="9">
        <f>+CONTRÔLE!F87</f>
        <v>479</v>
      </c>
    </row>
    <row r="26" spans="1:3" ht="17.25" customHeight="1">
      <c r="A26" s="36">
        <f>+CONTRÔLE!D88</f>
        <v>21</v>
      </c>
      <c r="B26" s="36" t="str">
        <f>+CONTRÔLE!E88</f>
        <v>ARTICLE 21</v>
      </c>
      <c r="C26" s="9">
        <f>+CONTRÔLE!F88</f>
        <v>400</v>
      </c>
    </row>
    <row r="27" spans="1:3" ht="17.25" customHeight="1">
      <c r="A27" s="36">
        <f>+CONTRÔLE!D89</f>
        <v>22</v>
      </c>
      <c r="B27" s="36" t="str">
        <f>+CONTRÔLE!E89</f>
        <v>ARTICLE 22</v>
      </c>
      <c r="C27" s="9">
        <f>+CONTRÔLE!F89</f>
        <v>315</v>
      </c>
    </row>
    <row r="28" spans="1:3" ht="17.25" customHeight="1">
      <c r="A28" s="36">
        <f>+CONTRÔLE!D90</f>
        <v>23</v>
      </c>
      <c r="B28" s="36" t="str">
        <f>+CONTRÔLE!E90</f>
        <v>ARTICLE 23</v>
      </c>
      <c r="C28" s="9">
        <f>+CONTRÔLE!F90</f>
        <v>240</v>
      </c>
    </row>
    <row r="29" spans="1:3" ht="17.25" customHeight="1">
      <c r="A29" s="36">
        <f>+CONTRÔLE!D91</f>
        <v>24</v>
      </c>
      <c r="B29" s="36" t="str">
        <f>+CONTRÔLE!E91</f>
        <v>ARTICLE 24</v>
      </c>
      <c r="C29" s="9">
        <f>+CONTRÔLE!F91</f>
        <v>560</v>
      </c>
    </row>
    <row r="30" spans="1:3" ht="17.25" customHeight="1">
      <c r="A30" s="36">
        <f>+CONTRÔLE!D92</f>
        <v>25</v>
      </c>
      <c r="B30" s="36" t="str">
        <f>+CONTRÔLE!E92</f>
        <v>ARTICLE 25</v>
      </c>
      <c r="C30" s="9">
        <f>+CONTRÔLE!F92</f>
        <v>580</v>
      </c>
    </row>
    <row r="31" spans="1:3" ht="17.25" customHeight="1">
      <c r="A31" s="36">
        <f>+CONTRÔLE!D93</f>
        <v>26</v>
      </c>
      <c r="B31" s="36" t="str">
        <f>+CONTRÔLE!E93</f>
        <v>ARTICLE 26</v>
      </c>
      <c r="C31" s="9">
        <f>+CONTRÔLE!F93</f>
        <v>600</v>
      </c>
    </row>
    <row r="32" spans="1:3" ht="17.25" customHeight="1">
      <c r="A32" s="36">
        <f>+CONTRÔLE!D94</f>
        <v>27</v>
      </c>
      <c r="B32" s="36" t="str">
        <f>+CONTRÔLE!E94</f>
        <v>ARTICLE 27</v>
      </c>
      <c r="C32" s="9">
        <f>+CONTRÔLE!F94</f>
        <v>620</v>
      </c>
    </row>
    <row r="33" spans="1:3" ht="17.25" customHeight="1">
      <c r="A33" s="36">
        <f>+CONTRÔLE!D95</f>
        <v>28</v>
      </c>
      <c r="B33" s="36" t="str">
        <f>+CONTRÔLE!E95</f>
        <v>ARTICLE 28</v>
      </c>
      <c r="C33" s="9">
        <f>+CONTRÔLE!F95</f>
        <v>640</v>
      </c>
    </row>
    <row r="34" spans="1:3" ht="17.25" customHeight="1">
      <c r="A34" s="36">
        <f>+CONTRÔLE!D96</f>
        <v>29</v>
      </c>
      <c r="B34" s="36" t="str">
        <f>+CONTRÔLE!E96</f>
        <v>ARTICLE 29</v>
      </c>
      <c r="C34" s="9">
        <f>+CONTRÔLE!F96</f>
        <v>660</v>
      </c>
    </row>
    <row r="35" spans="1:3" ht="17.25" customHeight="1">
      <c r="A35" s="36">
        <f>+CONTRÔLE!D97</f>
        <v>30</v>
      </c>
      <c r="B35" s="36" t="str">
        <f>+CONTRÔLE!E97</f>
        <v>ARTICLE 30</v>
      </c>
      <c r="C35" s="9">
        <f>+CONTRÔLE!F97</f>
        <v>680</v>
      </c>
    </row>
    <row r="36" spans="1:3" ht="17.25" customHeight="1">
      <c r="A36" s="36">
        <f>+CONTRÔLE!D98</f>
        <v>31</v>
      </c>
      <c r="B36" s="36" t="str">
        <f>+CONTRÔLE!E98</f>
        <v>ARTICLE 31</v>
      </c>
      <c r="C36" s="9">
        <f>+CONTRÔLE!F98</f>
        <v>700</v>
      </c>
    </row>
    <row r="37" spans="1:3" ht="17.25" customHeight="1">
      <c r="A37" s="36">
        <f>+CONTRÔLE!D99</f>
        <v>32</v>
      </c>
      <c r="B37" s="36" t="str">
        <f>+CONTRÔLE!E99</f>
        <v>ARTICLE 32</v>
      </c>
      <c r="C37" s="9">
        <f>+CONTRÔLE!F99</f>
        <v>720</v>
      </c>
    </row>
    <row r="38" spans="1:3" ht="17.25" customHeight="1">
      <c r="A38" s="36">
        <f>+CONTRÔLE!D100</f>
        <v>33</v>
      </c>
      <c r="B38" s="36" t="str">
        <f>+CONTRÔLE!E100</f>
        <v>ARTICLE 33</v>
      </c>
      <c r="C38" s="9">
        <f>+CONTRÔLE!F100</f>
        <v>740</v>
      </c>
    </row>
    <row r="39" spans="1:3" ht="17.25" customHeight="1">
      <c r="A39" s="36">
        <f>+CONTRÔLE!D101</f>
        <v>34</v>
      </c>
      <c r="B39" s="36" t="str">
        <f>+CONTRÔLE!E101</f>
        <v>ARTICLE 34</v>
      </c>
      <c r="C39" s="9">
        <f>+CONTRÔLE!F101</f>
        <v>760</v>
      </c>
    </row>
    <row r="40" spans="1:3" ht="17.25" customHeight="1">
      <c r="A40" s="36">
        <f>+CONTRÔLE!D102</f>
        <v>35</v>
      </c>
      <c r="B40" s="36" t="str">
        <f>+CONTRÔLE!E102</f>
        <v>ARTICLE 35</v>
      </c>
      <c r="C40" s="9">
        <f>+CONTRÔLE!F102</f>
        <v>780</v>
      </c>
    </row>
    <row r="41" spans="1:3" ht="17.25" customHeight="1">
      <c r="A41" s="36">
        <f>+CONTRÔLE!D103</f>
        <v>36</v>
      </c>
      <c r="B41" s="36" t="str">
        <f>+CONTRÔLE!E103</f>
        <v>ARTICLE 36</v>
      </c>
      <c r="C41" s="9">
        <f>+CONTRÔLE!F103</f>
        <v>800</v>
      </c>
    </row>
    <row r="42" spans="1:3" ht="17.25" customHeight="1">
      <c r="A42" s="36">
        <f>+CONTRÔLE!D104</f>
        <v>37</v>
      </c>
      <c r="B42" s="36" t="str">
        <f>+CONTRÔLE!E104</f>
        <v>ARTICLE 37</v>
      </c>
      <c r="C42" s="9">
        <f>+CONTRÔLE!F104</f>
        <v>820</v>
      </c>
    </row>
    <row r="43" spans="1:3" ht="17.25" customHeight="1">
      <c r="A43" s="36">
        <f>+CONTRÔLE!D105</f>
        <v>38</v>
      </c>
      <c r="B43" s="36" t="str">
        <f>+CONTRÔLE!E105</f>
        <v>ARTICLE 38</v>
      </c>
      <c r="C43" s="9">
        <f>+CONTRÔLE!F105</f>
        <v>840</v>
      </c>
    </row>
    <row r="44" spans="1:3" ht="17.25" customHeight="1">
      <c r="A44" s="36">
        <f>+CONTRÔLE!D106</f>
        <v>39</v>
      </c>
      <c r="B44" s="36" t="str">
        <f>+CONTRÔLE!E106</f>
        <v>ARTICLE 39</v>
      </c>
      <c r="C44" s="9">
        <f>+CONTRÔLE!F106</f>
        <v>860</v>
      </c>
    </row>
    <row r="45" spans="1:3" ht="17.25" customHeight="1">
      <c r="A45" s="36">
        <f>+CONTRÔLE!D107</f>
        <v>40</v>
      </c>
      <c r="B45" s="36" t="str">
        <f>+CONTRÔLE!E107</f>
        <v>ARTICLE 40</v>
      </c>
      <c r="C45" s="9">
        <f>+CONTRÔLE!F107</f>
        <v>880</v>
      </c>
    </row>
    <row r="46" spans="1:3" ht="17.25" customHeight="1">
      <c r="A46" s="36">
        <f>+CONTRÔLE!D108</f>
        <v>41</v>
      </c>
      <c r="B46" s="36" t="str">
        <f>+CONTRÔLE!E108</f>
        <v>ARTICLE 41</v>
      </c>
      <c r="C46" s="9">
        <f>+CONTRÔLE!F108</f>
        <v>900</v>
      </c>
    </row>
    <row r="47" spans="1:3" ht="17.25" customHeight="1">
      <c r="A47" s="36">
        <f>+CONTRÔLE!D109</f>
        <v>42</v>
      </c>
      <c r="B47" s="36" t="str">
        <f>+CONTRÔLE!E109</f>
        <v>ARTICLE 42</v>
      </c>
      <c r="C47" s="9">
        <f>+CONTRÔLE!F109</f>
        <v>920</v>
      </c>
    </row>
    <row r="48" spans="1:3" ht="17.25" customHeight="1">
      <c r="A48" s="36">
        <f>+CONTRÔLE!D110</f>
        <v>43</v>
      </c>
      <c r="B48" s="36" t="str">
        <f>+CONTRÔLE!E110</f>
        <v>ARTICLE 43</v>
      </c>
      <c r="C48" s="9">
        <f>+CONTRÔLE!F110</f>
        <v>940</v>
      </c>
    </row>
    <row r="49" spans="1:3" ht="17.25" customHeight="1">
      <c r="A49" s="36">
        <f>+CONTRÔLE!D111</f>
        <v>44</v>
      </c>
      <c r="B49" s="36" t="str">
        <f>+CONTRÔLE!E111</f>
        <v>ARTICLE 44</v>
      </c>
      <c r="C49" s="9">
        <f>+CONTRÔLE!F111</f>
        <v>960</v>
      </c>
    </row>
    <row r="50" spans="1:3" ht="17.25" customHeight="1">
      <c r="A50" s="36">
        <f>+CONTRÔLE!D112</f>
        <v>45</v>
      </c>
      <c r="B50" s="36" t="str">
        <f>+CONTRÔLE!E112</f>
        <v>ARTICLE 45</v>
      </c>
      <c r="C50" s="9">
        <f>+CONTRÔLE!F112</f>
        <v>980</v>
      </c>
    </row>
    <row r="51" spans="1:3" ht="17.25" customHeight="1">
      <c r="A51" s="36">
        <f>+CONTRÔLE!D113</f>
        <v>46</v>
      </c>
      <c r="B51" s="36" t="str">
        <f>+CONTRÔLE!E113</f>
        <v>ARTICLE 46</v>
      </c>
      <c r="C51" s="9">
        <f>+CONTRÔLE!F113</f>
        <v>1000</v>
      </c>
    </row>
    <row r="52" spans="1:3" ht="17.25" customHeight="1">
      <c r="A52" s="36">
        <f>+CONTRÔLE!D114</f>
        <v>47</v>
      </c>
      <c r="B52" s="36" t="str">
        <f>+CONTRÔLE!E114</f>
        <v>ARTICLE 47</v>
      </c>
      <c r="C52" s="9">
        <f>+CONTRÔLE!F114</f>
        <v>1020</v>
      </c>
    </row>
    <row r="53" spans="1:3" ht="17.25" customHeight="1">
      <c r="A53" s="36">
        <f>+CONTRÔLE!D115</f>
        <v>48</v>
      </c>
      <c r="B53" s="36" t="str">
        <f>+CONTRÔLE!E115</f>
        <v>ARTICLE 48</v>
      </c>
      <c r="C53" s="9">
        <f>+CONTRÔLE!F115</f>
        <v>1040</v>
      </c>
    </row>
    <row r="54" spans="1:3" ht="17.25" customHeight="1">
      <c r="A54" s="36">
        <f>+CONTRÔLE!D116</f>
        <v>49</v>
      </c>
      <c r="B54" s="36" t="str">
        <f>+CONTRÔLE!E116</f>
        <v>ARTICLE 49</v>
      </c>
      <c r="C54" s="9">
        <f>+CONTRÔLE!F116</f>
        <v>1060</v>
      </c>
    </row>
    <row r="55" spans="1:3" ht="17.25" customHeight="1">
      <c r="A55" s="36">
        <f>+CONTRÔLE!D117</f>
        <v>50</v>
      </c>
      <c r="B55" s="36" t="str">
        <f>+CONTRÔLE!E117</f>
        <v>ARTICLE 50</v>
      </c>
      <c r="C55" s="9">
        <f>+CONTRÔLE!F117</f>
        <v>1080</v>
      </c>
    </row>
    <row r="56" spans="1:3" ht="17.25" customHeight="1">
      <c r="A56" s="36">
        <f>+CONTRÔLE!D118</f>
        <v>51</v>
      </c>
      <c r="B56" s="36">
        <f>+CONTRÔLE!E118</f>
        <v>0</v>
      </c>
      <c r="C56" s="9">
        <f>+CONTRÔLE!F118</f>
        <v>0</v>
      </c>
    </row>
    <row r="57" spans="1:3" ht="17.25" customHeight="1">
      <c r="A57" s="36">
        <f>+CONTRÔLE!D119</f>
        <v>52</v>
      </c>
      <c r="B57" s="36">
        <f>+CONTRÔLE!E119</f>
        <v>0</v>
      </c>
      <c r="C57" s="9">
        <f>+CONTRÔLE!F119</f>
        <v>0</v>
      </c>
    </row>
    <row r="58" spans="1:3" ht="17.25" customHeight="1">
      <c r="A58" s="36">
        <f>+CONTRÔLE!D120</f>
        <v>53</v>
      </c>
      <c r="B58" s="36">
        <f>+CONTRÔLE!E120</f>
        <v>0</v>
      </c>
      <c r="C58" s="9">
        <f>+CONTRÔLE!F120</f>
        <v>0</v>
      </c>
    </row>
    <row r="59" spans="1:3" ht="17.25" customHeight="1">
      <c r="A59" s="36">
        <f>+CONTRÔLE!D121</f>
        <v>54</v>
      </c>
      <c r="B59" s="36">
        <f>+CONTRÔLE!E121</f>
        <v>0</v>
      </c>
      <c r="C59" s="9">
        <f>+CONTRÔLE!F121</f>
        <v>0</v>
      </c>
    </row>
    <row r="60" spans="1:3" ht="17.25" customHeight="1">
      <c r="A60" s="36">
        <f>+CONTRÔLE!D122</f>
        <v>55</v>
      </c>
      <c r="B60" s="36">
        <f>+CONTRÔLE!E122</f>
        <v>0</v>
      </c>
      <c r="C60" s="9">
        <f>+CONTRÔLE!F122</f>
        <v>0</v>
      </c>
    </row>
    <row r="61" spans="1:3" ht="17.25" customHeight="1">
      <c r="A61" s="36">
        <f>+CONTRÔLE!D123</f>
        <v>56</v>
      </c>
      <c r="B61" s="36">
        <f>+CONTRÔLE!E123</f>
        <v>0</v>
      </c>
      <c r="C61" s="9">
        <f>+CONTRÔLE!F123</f>
        <v>0</v>
      </c>
    </row>
    <row r="62" spans="1:3" ht="17.25" customHeight="1">
      <c r="A62" s="36">
        <f>+CONTRÔLE!D124</f>
        <v>57</v>
      </c>
      <c r="B62" s="36">
        <f>+CONTRÔLE!E124</f>
        <v>0</v>
      </c>
      <c r="C62" s="9">
        <f>+CONTRÔLE!F124</f>
        <v>0</v>
      </c>
    </row>
    <row r="63" spans="1:3" ht="17.25" customHeight="1">
      <c r="A63" s="36">
        <f>+CONTRÔLE!D125</f>
        <v>58</v>
      </c>
      <c r="B63" s="36">
        <f>+CONTRÔLE!E125</f>
        <v>0</v>
      </c>
      <c r="C63" s="9">
        <f>+CONTRÔLE!F125</f>
        <v>0</v>
      </c>
    </row>
    <row r="64" spans="1:3" ht="17.25" customHeight="1">
      <c r="A64" s="36">
        <f>+CONTRÔLE!D126</f>
        <v>59</v>
      </c>
      <c r="B64" s="36">
        <f>+CONTRÔLE!E126</f>
        <v>0</v>
      </c>
      <c r="C64" s="9">
        <f>+CONTRÔLE!F126</f>
        <v>0</v>
      </c>
    </row>
    <row r="65" spans="1:3" ht="17.25" customHeight="1">
      <c r="A65" s="36">
        <f>+CONTRÔLE!D127</f>
        <v>60</v>
      </c>
      <c r="B65" s="36">
        <f>+CONTRÔLE!E127</f>
        <v>0</v>
      </c>
      <c r="C65" s="9">
        <f>+CONTRÔLE!F127</f>
        <v>0</v>
      </c>
    </row>
  </sheetData>
  <mergeCells count="3">
    <mergeCell ref="A4:C4"/>
    <mergeCell ref="A1:C1"/>
    <mergeCell ref="A2:B2"/>
  </mergeCells>
  <conditionalFormatting sqref="C6:C65">
    <cfRule type="cellIs" dxfId="5" priority="3" operator="lessThanOrEqual">
      <formula>0</formula>
    </cfRule>
    <cfRule type="cellIs" dxfId="4" priority="4" stopIfTrue="1" operator="lessThan">
      <formula>0</formula>
    </cfRule>
    <cfRule type="cellIs" dxfId="3" priority="5" stopIfTrue="1" operator="greaterThan">
      <formula>0</formula>
    </cfRule>
    <cfRule type="cellIs" dxfId="2" priority="6" stopIfTrue="1" operator="equal">
      <formula>0</formula>
    </cfRule>
  </conditionalFormatting>
  <conditionalFormatting sqref="C6:C65">
    <cfRule type="cellIs" dxfId="1" priority="1" operator="lessThanOrEqual">
      <formula>0</formula>
    </cfRule>
    <cfRule type="cellIs" dxfId="0" priority="2" operator="greaterThan">
      <formula>0</formula>
    </cfRule>
  </conditionalFormatting>
  <printOptions horizontalCentered="1" verticalCentered="1"/>
  <pageMargins left="0.11811023622047245" right="0.11811023622047245" top="0.35433070866141736" bottom="0.35433070866141736" header="0.31496062992125984" footer="0.31496062992125984"/>
  <pageSetup paperSize="9" orientation="portrait" r:id="rId1"/>
  <headerFooter differentOddEven="1">
    <oddFooter>&amp;LABDELLAH&amp;CPage &amp;P&amp;R&amp;D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/>
  </sheetPr>
  <dimension ref="A1:CW101"/>
  <sheetViews>
    <sheetView workbookViewId="0">
      <selection activeCell="CX1" sqref="CX1:CX1048576"/>
    </sheetView>
  </sheetViews>
  <sheetFormatPr baseColWidth="10" defaultRowHeight="18.75"/>
  <cols>
    <col min="1" max="1" width="15.85546875" style="80" bestFit="1" customWidth="1"/>
    <col min="2" max="2" width="18.7109375" style="80" bestFit="1" customWidth="1"/>
    <col min="3" max="3" width="11.5703125" style="69" customWidth="1"/>
    <col min="4" max="99" width="0" style="69" hidden="1" customWidth="1"/>
    <col min="100" max="100" width="15.5703125" style="69" customWidth="1"/>
    <col min="101" max="101" width="42.85546875" style="69" customWidth="1"/>
    <col min="102" max="255" width="11.42578125" style="69"/>
    <col min="256" max="256" width="17.140625" style="69" customWidth="1"/>
    <col min="257" max="257" width="11.5703125" style="69" customWidth="1"/>
    <col min="258" max="353" width="0" style="69" hidden="1" customWidth="1"/>
    <col min="354" max="354" width="10.42578125" style="69" customWidth="1"/>
    <col min="355" max="355" width="23.140625" style="69" customWidth="1"/>
    <col min="356" max="356" width="35" style="69" customWidth="1"/>
    <col min="357" max="511" width="11.42578125" style="69"/>
    <col min="512" max="512" width="17.140625" style="69" customWidth="1"/>
    <col min="513" max="513" width="11.5703125" style="69" customWidth="1"/>
    <col min="514" max="609" width="0" style="69" hidden="1" customWidth="1"/>
    <col min="610" max="610" width="10.42578125" style="69" customWidth="1"/>
    <col min="611" max="611" width="23.140625" style="69" customWidth="1"/>
    <col min="612" max="612" width="35" style="69" customWidth="1"/>
    <col min="613" max="767" width="11.42578125" style="69"/>
    <col min="768" max="768" width="17.140625" style="69" customWidth="1"/>
    <col min="769" max="769" width="11.5703125" style="69" customWidth="1"/>
    <col min="770" max="865" width="0" style="69" hidden="1" customWidth="1"/>
    <col min="866" max="866" width="10.42578125" style="69" customWidth="1"/>
    <col min="867" max="867" width="23.140625" style="69" customWidth="1"/>
    <col min="868" max="868" width="35" style="69" customWidth="1"/>
    <col min="869" max="1023" width="11.42578125" style="69"/>
    <col min="1024" max="1024" width="17.140625" style="69" customWidth="1"/>
    <col min="1025" max="1025" width="11.5703125" style="69" customWidth="1"/>
    <col min="1026" max="1121" width="0" style="69" hidden="1" customWidth="1"/>
    <col min="1122" max="1122" width="10.42578125" style="69" customWidth="1"/>
    <col min="1123" max="1123" width="23.140625" style="69" customWidth="1"/>
    <col min="1124" max="1124" width="35" style="69" customWidth="1"/>
    <col min="1125" max="1279" width="11.42578125" style="69"/>
    <col min="1280" max="1280" width="17.140625" style="69" customWidth="1"/>
    <col min="1281" max="1281" width="11.5703125" style="69" customWidth="1"/>
    <col min="1282" max="1377" width="0" style="69" hidden="1" customWidth="1"/>
    <col min="1378" max="1378" width="10.42578125" style="69" customWidth="1"/>
    <col min="1379" max="1379" width="23.140625" style="69" customWidth="1"/>
    <col min="1380" max="1380" width="35" style="69" customWidth="1"/>
    <col min="1381" max="1535" width="11.42578125" style="69"/>
    <col min="1536" max="1536" width="17.140625" style="69" customWidth="1"/>
    <col min="1537" max="1537" width="11.5703125" style="69" customWidth="1"/>
    <col min="1538" max="1633" width="0" style="69" hidden="1" customWidth="1"/>
    <col min="1634" max="1634" width="10.42578125" style="69" customWidth="1"/>
    <col min="1635" max="1635" width="23.140625" style="69" customWidth="1"/>
    <col min="1636" max="1636" width="35" style="69" customWidth="1"/>
    <col min="1637" max="1791" width="11.42578125" style="69"/>
    <col min="1792" max="1792" width="17.140625" style="69" customWidth="1"/>
    <col min="1793" max="1793" width="11.5703125" style="69" customWidth="1"/>
    <col min="1794" max="1889" width="0" style="69" hidden="1" customWidth="1"/>
    <col min="1890" max="1890" width="10.42578125" style="69" customWidth="1"/>
    <col min="1891" max="1891" width="23.140625" style="69" customWidth="1"/>
    <col min="1892" max="1892" width="35" style="69" customWidth="1"/>
    <col min="1893" max="2047" width="11.42578125" style="69"/>
    <col min="2048" max="2048" width="17.140625" style="69" customWidth="1"/>
    <col min="2049" max="2049" width="11.5703125" style="69" customWidth="1"/>
    <col min="2050" max="2145" width="0" style="69" hidden="1" customWidth="1"/>
    <col min="2146" max="2146" width="10.42578125" style="69" customWidth="1"/>
    <col min="2147" max="2147" width="23.140625" style="69" customWidth="1"/>
    <col min="2148" max="2148" width="35" style="69" customWidth="1"/>
    <col min="2149" max="2303" width="11.42578125" style="69"/>
    <col min="2304" max="2304" width="17.140625" style="69" customWidth="1"/>
    <col min="2305" max="2305" width="11.5703125" style="69" customWidth="1"/>
    <col min="2306" max="2401" width="0" style="69" hidden="1" customWidth="1"/>
    <col min="2402" max="2402" width="10.42578125" style="69" customWidth="1"/>
    <col min="2403" max="2403" width="23.140625" style="69" customWidth="1"/>
    <col min="2404" max="2404" width="35" style="69" customWidth="1"/>
    <col min="2405" max="2559" width="11.42578125" style="69"/>
    <col min="2560" max="2560" width="17.140625" style="69" customWidth="1"/>
    <col min="2561" max="2561" width="11.5703125" style="69" customWidth="1"/>
    <col min="2562" max="2657" width="0" style="69" hidden="1" customWidth="1"/>
    <col min="2658" max="2658" width="10.42578125" style="69" customWidth="1"/>
    <col min="2659" max="2659" width="23.140625" style="69" customWidth="1"/>
    <col min="2660" max="2660" width="35" style="69" customWidth="1"/>
    <col min="2661" max="2815" width="11.42578125" style="69"/>
    <col min="2816" max="2816" width="17.140625" style="69" customWidth="1"/>
    <col min="2817" max="2817" width="11.5703125" style="69" customWidth="1"/>
    <col min="2818" max="2913" width="0" style="69" hidden="1" customWidth="1"/>
    <col min="2914" max="2914" width="10.42578125" style="69" customWidth="1"/>
    <col min="2915" max="2915" width="23.140625" style="69" customWidth="1"/>
    <col min="2916" max="2916" width="35" style="69" customWidth="1"/>
    <col min="2917" max="3071" width="11.42578125" style="69"/>
    <col min="3072" max="3072" width="17.140625" style="69" customWidth="1"/>
    <col min="3073" max="3073" width="11.5703125" style="69" customWidth="1"/>
    <col min="3074" max="3169" width="0" style="69" hidden="1" customWidth="1"/>
    <col min="3170" max="3170" width="10.42578125" style="69" customWidth="1"/>
    <col min="3171" max="3171" width="23.140625" style="69" customWidth="1"/>
    <col min="3172" max="3172" width="35" style="69" customWidth="1"/>
    <col min="3173" max="3327" width="11.42578125" style="69"/>
    <col min="3328" max="3328" width="17.140625" style="69" customWidth="1"/>
    <col min="3329" max="3329" width="11.5703125" style="69" customWidth="1"/>
    <col min="3330" max="3425" width="0" style="69" hidden="1" customWidth="1"/>
    <col min="3426" max="3426" width="10.42578125" style="69" customWidth="1"/>
    <col min="3427" max="3427" width="23.140625" style="69" customWidth="1"/>
    <col min="3428" max="3428" width="35" style="69" customWidth="1"/>
    <col min="3429" max="3583" width="11.42578125" style="69"/>
    <col min="3584" max="3584" width="17.140625" style="69" customWidth="1"/>
    <col min="3585" max="3585" width="11.5703125" style="69" customWidth="1"/>
    <col min="3586" max="3681" width="0" style="69" hidden="1" customWidth="1"/>
    <col min="3682" max="3682" width="10.42578125" style="69" customWidth="1"/>
    <col min="3683" max="3683" width="23.140625" style="69" customWidth="1"/>
    <col min="3684" max="3684" width="35" style="69" customWidth="1"/>
    <col min="3685" max="3839" width="11.42578125" style="69"/>
    <col min="3840" max="3840" width="17.140625" style="69" customWidth="1"/>
    <col min="3841" max="3841" width="11.5703125" style="69" customWidth="1"/>
    <col min="3842" max="3937" width="0" style="69" hidden="1" customWidth="1"/>
    <col min="3938" max="3938" width="10.42578125" style="69" customWidth="1"/>
    <col min="3939" max="3939" width="23.140625" style="69" customWidth="1"/>
    <col min="3940" max="3940" width="35" style="69" customWidth="1"/>
    <col min="3941" max="4095" width="11.42578125" style="69"/>
    <col min="4096" max="4096" width="17.140625" style="69" customWidth="1"/>
    <col min="4097" max="4097" width="11.5703125" style="69" customWidth="1"/>
    <col min="4098" max="4193" width="0" style="69" hidden="1" customWidth="1"/>
    <col min="4194" max="4194" width="10.42578125" style="69" customWidth="1"/>
    <col min="4195" max="4195" width="23.140625" style="69" customWidth="1"/>
    <col min="4196" max="4196" width="35" style="69" customWidth="1"/>
    <col min="4197" max="4351" width="11.42578125" style="69"/>
    <col min="4352" max="4352" width="17.140625" style="69" customWidth="1"/>
    <col min="4353" max="4353" width="11.5703125" style="69" customWidth="1"/>
    <col min="4354" max="4449" width="0" style="69" hidden="1" customWidth="1"/>
    <col min="4450" max="4450" width="10.42578125" style="69" customWidth="1"/>
    <col min="4451" max="4451" width="23.140625" style="69" customWidth="1"/>
    <col min="4452" max="4452" width="35" style="69" customWidth="1"/>
    <col min="4453" max="4607" width="11.42578125" style="69"/>
    <col min="4608" max="4608" width="17.140625" style="69" customWidth="1"/>
    <col min="4609" max="4609" width="11.5703125" style="69" customWidth="1"/>
    <col min="4610" max="4705" width="0" style="69" hidden="1" customWidth="1"/>
    <col min="4706" max="4706" width="10.42578125" style="69" customWidth="1"/>
    <col min="4707" max="4707" width="23.140625" style="69" customWidth="1"/>
    <col min="4708" max="4708" width="35" style="69" customWidth="1"/>
    <col min="4709" max="4863" width="11.42578125" style="69"/>
    <col min="4864" max="4864" width="17.140625" style="69" customWidth="1"/>
    <col min="4865" max="4865" width="11.5703125" style="69" customWidth="1"/>
    <col min="4866" max="4961" width="0" style="69" hidden="1" customWidth="1"/>
    <col min="4962" max="4962" width="10.42578125" style="69" customWidth="1"/>
    <col min="4963" max="4963" width="23.140625" style="69" customWidth="1"/>
    <col min="4964" max="4964" width="35" style="69" customWidth="1"/>
    <col min="4965" max="5119" width="11.42578125" style="69"/>
    <col min="5120" max="5120" width="17.140625" style="69" customWidth="1"/>
    <col min="5121" max="5121" width="11.5703125" style="69" customWidth="1"/>
    <col min="5122" max="5217" width="0" style="69" hidden="1" customWidth="1"/>
    <col min="5218" max="5218" width="10.42578125" style="69" customWidth="1"/>
    <col min="5219" max="5219" width="23.140625" style="69" customWidth="1"/>
    <col min="5220" max="5220" width="35" style="69" customWidth="1"/>
    <col min="5221" max="5375" width="11.42578125" style="69"/>
    <col min="5376" max="5376" width="17.140625" style="69" customWidth="1"/>
    <col min="5377" max="5377" width="11.5703125" style="69" customWidth="1"/>
    <col min="5378" max="5473" width="0" style="69" hidden="1" customWidth="1"/>
    <col min="5474" max="5474" width="10.42578125" style="69" customWidth="1"/>
    <col min="5475" max="5475" width="23.140625" style="69" customWidth="1"/>
    <col min="5476" max="5476" width="35" style="69" customWidth="1"/>
    <col min="5477" max="5631" width="11.42578125" style="69"/>
    <col min="5632" max="5632" width="17.140625" style="69" customWidth="1"/>
    <col min="5633" max="5633" width="11.5703125" style="69" customWidth="1"/>
    <col min="5634" max="5729" width="0" style="69" hidden="1" customWidth="1"/>
    <col min="5730" max="5730" width="10.42578125" style="69" customWidth="1"/>
    <col min="5731" max="5731" width="23.140625" style="69" customWidth="1"/>
    <col min="5732" max="5732" width="35" style="69" customWidth="1"/>
    <col min="5733" max="5887" width="11.42578125" style="69"/>
    <col min="5888" max="5888" width="17.140625" style="69" customWidth="1"/>
    <col min="5889" max="5889" width="11.5703125" style="69" customWidth="1"/>
    <col min="5890" max="5985" width="0" style="69" hidden="1" customWidth="1"/>
    <col min="5986" max="5986" width="10.42578125" style="69" customWidth="1"/>
    <col min="5987" max="5987" width="23.140625" style="69" customWidth="1"/>
    <col min="5988" max="5988" width="35" style="69" customWidth="1"/>
    <col min="5989" max="6143" width="11.42578125" style="69"/>
    <col min="6144" max="6144" width="17.140625" style="69" customWidth="1"/>
    <col min="6145" max="6145" width="11.5703125" style="69" customWidth="1"/>
    <col min="6146" max="6241" width="0" style="69" hidden="1" customWidth="1"/>
    <col min="6242" max="6242" width="10.42578125" style="69" customWidth="1"/>
    <col min="6243" max="6243" width="23.140625" style="69" customWidth="1"/>
    <col min="6244" max="6244" width="35" style="69" customWidth="1"/>
    <col min="6245" max="6399" width="11.42578125" style="69"/>
    <col min="6400" max="6400" width="17.140625" style="69" customWidth="1"/>
    <col min="6401" max="6401" width="11.5703125" style="69" customWidth="1"/>
    <col min="6402" max="6497" width="0" style="69" hidden="1" customWidth="1"/>
    <col min="6498" max="6498" width="10.42578125" style="69" customWidth="1"/>
    <col min="6499" max="6499" width="23.140625" style="69" customWidth="1"/>
    <col min="6500" max="6500" width="35" style="69" customWidth="1"/>
    <col min="6501" max="6655" width="11.42578125" style="69"/>
    <col min="6656" max="6656" width="17.140625" style="69" customWidth="1"/>
    <col min="6657" max="6657" width="11.5703125" style="69" customWidth="1"/>
    <col min="6658" max="6753" width="0" style="69" hidden="1" customWidth="1"/>
    <col min="6754" max="6754" width="10.42578125" style="69" customWidth="1"/>
    <col min="6755" max="6755" width="23.140625" style="69" customWidth="1"/>
    <col min="6756" max="6756" width="35" style="69" customWidth="1"/>
    <col min="6757" max="6911" width="11.42578125" style="69"/>
    <col min="6912" max="6912" width="17.140625" style="69" customWidth="1"/>
    <col min="6913" max="6913" width="11.5703125" style="69" customWidth="1"/>
    <col min="6914" max="7009" width="0" style="69" hidden="1" customWidth="1"/>
    <col min="7010" max="7010" width="10.42578125" style="69" customWidth="1"/>
    <col min="7011" max="7011" width="23.140625" style="69" customWidth="1"/>
    <col min="7012" max="7012" width="35" style="69" customWidth="1"/>
    <col min="7013" max="7167" width="11.42578125" style="69"/>
    <col min="7168" max="7168" width="17.140625" style="69" customWidth="1"/>
    <col min="7169" max="7169" width="11.5703125" style="69" customWidth="1"/>
    <col min="7170" max="7265" width="0" style="69" hidden="1" customWidth="1"/>
    <col min="7266" max="7266" width="10.42578125" style="69" customWidth="1"/>
    <col min="7267" max="7267" width="23.140625" style="69" customWidth="1"/>
    <col min="7268" max="7268" width="35" style="69" customWidth="1"/>
    <col min="7269" max="7423" width="11.42578125" style="69"/>
    <col min="7424" max="7424" width="17.140625" style="69" customWidth="1"/>
    <col min="7425" max="7425" width="11.5703125" style="69" customWidth="1"/>
    <col min="7426" max="7521" width="0" style="69" hidden="1" customWidth="1"/>
    <col min="7522" max="7522" width="10.42578125" style="69" customWidth="1"/>
    <col min="7523" max="7523" width="23.140625" style="69" customWidth="1"/>
    <col min="7524" max="7524" width="35" style="69" customWidth="1"/>
    <col min="7525" max="7679" width="11.42578125" style="69"/>
    <col min="7680" max="7680" width="17.140625" style="69" customWidth="1"/>
    <col min="7681" max="7681" width="11.5703125" style="69" customWidth="1"/>
    <col min="7682" max="7777" width="0" style="69" hidden="1" customWidth="1"/>
    <col min="7778" max="7778" width="10.42578125" style="69" customWidth="1"/>
    <col min="7779" max="7779" width="23.140625" style="69" customWidth="1"/>
    <col min="7780" max="7780" width="35" style="69" customWidth="1"/>
    <col min="7781" max="7935" width="11.42578125" style="69"/>
    <col min="7936" max="7936" width="17.140625" style="69" customWidth="1"/>
    <col min="7937" max="7937" width="11.5703125" style="69" customWidth="1"/>
    <col min="7938" max="8033" width="0" style="69" hidden="1" customWidth="1"/>
    <col min="8034" max="8034" width="10.42578125" style="69" customWidth="1"/>
    <col min="8035" max="8035" width="23.140625" style="69" customWidth="1"/>
    <col min="8036" max="8036" width="35" style="69" customWidth="1"/>
    <col min="8037" max="8191" width="11.42578125" style="69"/>
    <col min="8192" max="8192" width="17.140625" style="69" customWidth="1"/>
    <col min="8193" max="8193" width="11.5703125" style="69" customWidth="1"/>
    <col min="8194" max="8289" width="0" style="69" hidden="1" customWidth="1"/>
    <col min="8290" max="8290" width="10.42578125" style="69" customWidth="1"/>
    <col min="8291" max="8291" width="23.140625" style="69" customWidth="1"/>
    <col min="8292" max="8292" width="35" style="69" customWidth="1"/>
    <col min="8293" max="8447" width="11.42578125" style="69"/>
    <col min="8448" max="8448" width="17.140625" style="69" customWidth="1"/>
    <col min="8449" max="8449" width="11.5703125" style="69" customWidth="1"/>
    <col min="8450" max="8545" width="0" style="69" hidden="1" customWidth="1"/>
    <col min="8546" max="8546" width="10.42578125" style="69" customWidth="1"/>
    <col min="8547" max="8547" width="23.140625" style="69" customWidth="1"/>
    <col min="8548" max="8548" width="35" style="69" customWidth="1"/>
    <col min="8549" max="8703" width="11.42578125" style="69"/>
    <col min="8704" max="8704" width="17.140625" style="69" customWidth="1"/>
    <col min="8705" max="8705" width="11.5703125" style="69" customWidth="1"/>
    <col min="8706" max="8801" width="0" style="69" hidden="1" customWidth="1"/>
    <col min="8802" max="8802" width="10.42578125" style="69" customWidth="1"/>
    <col min="8803" max="8803" width="23.140625" style="69" customWidth="1"/>
    <col min="8804" max="8804" width="35" style="69" customWidth="1"/>
    <col min="8805" max="8959" width="11.42578125" style="69"/>
    <col min="8960" max="8960" width="17.140625" style="69" customWidth="1"/>
    <col min="8961" max="8961" width="11.5703125" style="69" customWidth="1"/>
    <col min="8962" max="9057" width="0" style="69" hidden="1" customWidth="1"/>
    <col min="9058" max="9058" width="10.42578125" style="69" customWidth="1"/>
    <col min="9059" max="9059" width="23.140625" style="69" customWidth="1"/>
    <col min="9060" max="9060" width="35" style="69" customWidth="1"/>
    <col min="9061" max="9215" width="11.42578125" style="69"/>
    <col min="9216" max="9216" width="17.140625" style="69" customWidth="1"/>
    <col min="9217" max="9217" width="11.5703125" style="69" customWidth="1"/>
    <col min="9218" max="9313" width="0" style="69" hidden="1" customWidth="1"/>
    <col min="9314" max="9314" width="10.42578125" style="69" customWidth="1"/>
    <col min="9315" max="9315" width="23.140625" style="69" customWidth="1"/>
    <col min="9316" max="9316" width="35" style="69" customWidth="1"/>
    <col min="9317" max="9471" width="11.42578125" style="69"/>
    <col min="9472" max="9472" width="17.140625" style="69" customWidth="1"/>
    <col min="9473" max="9473" width="11.5703125" style="69" customWidth="1"/>
    <col min="9474" max="9569" width="0" style="69" hidden="1" customWidth="1"/>
    <col min="9570" max="9570" width="10.42578125" style="69" customWidth="1"/>
    <col min="9571" max="9571" width="23.140625" style="69" customWidth="1"/>
    <col min="9572" max="9572" width="35" style="69" customWidth="1"/>
    <col min="9573" max="9727" width="11.42578125" style="69"/>
    <col min="9728" max="9728" width="17.140625" style="69" customWidth="1"/>
    <col min="9729" max="9729" width="11.5703125" style="69" customWidth="1"/>
    <col min="9730" max="9825" width="0" style="69" hidden="1" customWidth="1"/>
    <col min="9826" max="9826" width="10.42578125" style="69" customWidth="1"/>
    <col min="9827" max="9827" width="23.140625" style="69" customWidth="1"/>
    <col min="9828" max="9828" width="35" style="69" customWidth="1"/>
    <col min="9829" max="9983" width="11.42578125" style="69"/>
    <col min="9984" max="9984" width="17.140625" style="69" customWidth="1"/>
    <col min="9985" max="9985" width="11.5703125" style="69" customWidth="1"/>
    <col min="9986" max="10081" width="0" style="69" hidden="1" customWidth="1"/>
    <col min="10082" max="10082" width="10.42578125" style="69" customWidth="1"/>
    <col min="10083" max="10083" width="23.140625" style="69" customWidth="1"/>
    <col min="10084" max="10084" width="35" style="69" customWidth="1"/>
    <col min="10085" max="10239" width="11.42578125" style="69"/>
    <col min="10240" max="10240" width="17.140625" style="69" customWidth="1"/>
    <col min="10241" max="10241" width="11.5703125" style="69" customWidth="1"/>
    <col min="10242" max="10337" width="0" style="69" hidden="1" customWidth="1"/>
    <col min="10338" max="10338" width="10.42578125" style="69" customWidth="1"/>
    <col min="10339" max="10339" width="23.140625" style="69" customWidth="1"/>
    <col min="10340" max="10340" width="35" style="69" customWidth="1"/>
    <col min="10341" max="10495" width="11.42578125" style="69"/>
    <col min="10496" max="10496" width="17.140625" style="69" customWidth="1"/>
    <col min="10497" max="10497" width="11.5703125" style="69" customWidth="1"/>
    <col min="10498" max="10593" width="0" style="69" hidden="1" customWidth="1"/>
    <col min="10594" max="10594" width="10.42578125" style="69" customWidth="1"/>
    <col min="10595" max="10595" width="23.140625" style="69" customWidth="1"/>
    <col min="10596" max="10596" width="35" style="69" customWidth="1"/>
    <col min="10597" max="10751" width="11.42578125" style="69"/>
    <col min="10752" max="10752" width="17.140625" style="69" customWidth="1"/>
    <col min="10753" max="10753" width="11.5703125" style="69" customWidth="1"/>
    <col min="10754" max="10849" width="0" style="69" hidden="1" customWidth="1"/>
    <col min="10850" max="10850" width="10.42578125" style="69" customWidth="1"/>
    <col min="10851" max="10851" width="23.140625" style="69" customWidth="1"/>
    <col min="10852" max="10852" width="35" style="69" customWidth="1"/>
    <col min="10853" max="11007" width="11.42578125" style="69"/>
    <col min="11008" max="11008" width="17.140625" style="69" customWidth="1"/>
    <col min="11009" max="11009" width="11.5703125" style="69" customWidth="1"/>
    <col min="11010" max="11105" width="0" style="69" hidden="1" customWidth="1"/>
    <col min="11106" max="11106" width="10.42578125" style="69" customWidth="1"/>
    <col min="11107" max="11107" width="23.140625" style="69" customWidth="1"/>
    <col min="11108" max="11108" width="35" style="69" customWidth="1"/>
    <col min="11109" max="11263" width="11.42578125" style="69"/>
    <col min="11264" max="11264" width="17.140625" style="69" customWidth="1"/>
    <col min="11265" max="11265" width="11.5703125" style="69" customWidth="1"/>
    <col min="11266" max="11361" width="0" style="69" hidden="1" customWidth="1"/>
    <col min="11362" max="11362" width="10.42578125" style="69" customWidth="1"/>
    <col min="11363" max="11363" width="23.140625" style="69" customWidth="1"/>
    <col min="11364" max="11364" width="35" style="69" customWidth="1"/>
    <col min="11365" max="11519" width="11.42578125" style="69"/>
    <col min="11520" max="11520" width="17.140625" style="69" customWidth="1"/>
    <col min="11521" max="11521" width="11.5703125" style="69" customWidth="1"/>
    <col min="11522" max="11617" width="0" style="69" hidden="1" customWidth="1"/>
    <col min="11618" max="11618" width="10.42578125" style="69" customWidth="1"/>
    <col min="11619" max="11619" width="23.140625" style="69" customWidth="1"/>
    <col min="11620" max="11620" width="35" style="69" customWidth="1"/>
    <col min="11621" max="11775" width="11.42578125" style="69"/>
    <col min="11776" max="11776" width="17.140625" style="69" customWidth="1"/>
    <col min="11777" max="11777" width="11.5703125" style="69" customWidth="1"/>
    <col min="11778" max="11873" width="0" style="69" hidden="1" customWidth="1"/>
    <col min="11874" max="11874" width="10.42578125" style="69" customWidth="1"/>
    <col min="11875" max="11875" width="23.140625" style="69" customWidth="1"/>
    <col min="11876" max="11876" width="35" style="69" customWidth="1"/>
    <col min="11877" max="12031" width="11.42578125" style="69"/>
    <col min="12032" max="12032" width="17.140625" style="69" customWidth="1"/>
    <col min="12033" max="12033" width="11.5703125" style="69" customWidth="1"/>
    <col min="12034" max="12129" width="0" style="69" hidden="1" customWidth="1"/>
    <col min="12130" max="12130" width="10.42578125" style="69" customWidth="1"/>
    <col min="12131" max="12131" width="23.140625" style="69" customWidth="1"/>
    <col min="12132" max="12132" width="35" style="69" customWidth="1"/>
    <col min="12133" max="12287" width="11.42578125" style="69"/>
    <col min="12288" max="12288" width="17.140625" style="69" customWidth="1"/>
    <col min="12289" max="12289" width="11.5703125" style="69" customWidth="1"/>
    <col min="12290" max="12385" width="0" style="69" hidden="1" customWidth="1"/>
    <col min="12386" max="12386" width="10.42578125" style="69" customWidth="1"/>
    <col min="12387" max="12387" width="23.140625" style="69" customWidth="1"/>
    <col min="12388" max="12388" width="35" style="69" customWidth="1"/>
    <col min="12389" max="12543" width="11.42578125" style="69"/>
    <col min="12544" max="12544" width="17.140625" style="69" customWidth="1"/>
    <col min="12545" max="12545" width="11.5703125" style="69" customWidth="1"/>
    <col min="12546" max="12641" width="0" style="69" hidden="1" customWidth="1"/>
    <col min="12642" max="12642" width="10.42578125" style="69" customWidth="1"/>
    <col min="12643" max="12643" width="23.140625" style="69" customWidth="1"/>
    <col min="12644" max="12644" width="35" style="69" customWidth="1"/>
    <col min="12645" max="12799" width="11.42578125" style="69"/>
    <col min="12800" max="12800" width="17.140625" style="69" customWidth="1"/>
    <col min="12801" max="12801" width="11.5703125" style="69" customWidth="1"/>
    <col min="12802" max="12897" width="0" style="69" hidden="1" customWidth="1"/>
    <col min="12898" max="12898" width="10.42578125" style="69" customWidth="1"/>
    <col min="12899" max="12899" width="23.140625" style="69" customWidth="1"/>
    <col min="12900" max="12900" width="35" style="69" customWidth="1"/>
    <col min="12901" max="13055" width="11.42578125" style="69"/>
    <col min="13056" max="13056" width="17.140625" style="69" customWidth="1"/>
    <col min="13057" max="13057" width="11.5703125" style="69" customWidth="1"/>
    <col min="13058" max="13153" width="0" style="69" hidden="1" customWidth="1"/>
    <col min="13154" max="13154" width="10.42578125" style="69" customWidth="1"/>
    <col min="13155" max="13155" width="23.140625" style="69" customWidth="1"/>
    <col min="13156" max="13156" width="35" style="69" customWidth="1"/>
    <col min="13157" max="13311" width="11.42578125" style="69"/>
    <col min="13312" max="13312" width="17.140625" style="69" customWidth="1"/>
    <col min="13313" max="13313" width="11.5703125" style="69" customWidth="1"/>
    <col min="13314" max="13409" width="0" style="69" hidden="1" customWidth="1"/>
    <col min="13410" max="13410" width="10.42578125" style="69" customWidth="1"/>
    <col min="13411" max="13411" width="23.140625" style="69" customWidth="1"/>
    <col min="13412" max="13412" width="35" style="69" customWidth="1"/>
    <col min="13413" max="13567" width="11.42578125" style="69"/>
    <col min="13568" max="13568" width="17.140625" style="69" customWidth="1"/>
    <col min="13569" max="13569" width="11.5703125" style="69" customWidth="1"/>
    <col min="13570" max="13665" width="0" style="69" hidden="1" customWidth="1"/>
    <col min="13666" max="13666" width="10.42578125" style="69" customWidth="1"/>
    <col min="13667" max="13667" width="23.140625" style="69" customWidth="1"/>
    <col min="13668" max="13668" width="35" style="69" customWidth="1"/>
    <col min="13669" max="13823" width="11.42578125" style="69"/>
    <col min="13824" max="13824" width="17.140625" style="69" customWidth="1"/>
    <col min="13825" max="13825" width="11.5703125" style="69" customWidth="1"/>
    <col min="13826" max="13921" width="0" style="69" hidden="1" customWidth="1"/>
    <col min="13922" max="13922" width="10.42578125" style="69" customWidth="1"/>
    <col min="13923" max="13923" width="23.140625" style="69" customWidth="1"/>
    <col min="13924" max="13924" width="35" style="69" customWidth="1"/>
    <col min="13925" max="14079" width="11.42578125" style="69"/>
    <col min="14080" max="14080" width="17.140625" style="69" customWidth="1"/>
    <col min="14081" max="14081" width="11.5703125" style="69" customWidth="1"/>
    <col min="14082" max="14177" width="0" style="69" hidden="1" customWidth="1"/>
    <col min="14178" max="14178" width="10.42578125" style="69" customWidth="1"/>
    <col min="14179" max="14179" width="23.140625" style="69" customWidth="1"/>
    <col min="14180" max="14180" width="35" style="69" customWidth="1"/>
    <col min="14181" max="14335" width="11.42578125" style="69"/>
    <col min="14336" max="14336" width="17.140625" style="69" customWidth="1"/>
    <col min="14337" max="14337" width="11.5703125" style="69" customWidth="1"/>
    <col min="14338" max="14433" width="0" style="69" hidden="1" customWidth="1"/>
    <col min="14434" max="14434" width="10.42578125" style="69" customWidth="1"/>
    <col min="14435" max="14435" width="23.140625" style="69" customWidth="1"/>
    <col min="14436" max="14436" width="35" style="69" customWidth="1"/>
    <col min="14437" max="14591" width="11.42578125" style="69"/>
    <col min="14592" max="14592" width="17.140625" style="69" customWidth="1"/>
    <col min="14593" max="14593" width="11.5703125" style="69" customWidth="1"/>
    <col min="14594" max="14689" width="0" style="69" hidden="1" customWidth="1"/>
    <col min="14690" max="14690" width="10.42578125" style="69" customWidth="1"/>
    <col min="14691" max="14691" width="23.140625" style="69" customWidth="1"/>
    <col min="14692" max="14692" width="35" style="69" customWidth="1"/>
    <col min="14693" max="14847" width="11.42578125" style="69"/>
    <col min="14848" max="14848" width="17.140625" style="69" customWidth="1"/>
    <col min="14849" max="14849" width="11.5703125" style="69" customWidth="1"/>
    <col min="14850" max="14945" width="0" style="69" hidden="1" customWidth="1"/>
    <col min="14946" max="14946" width="10.42578125" style="69" customWidth="1"/>
    <col min="14947" max="14947" width="23.140625" style="69" customWidth="1"/>
    <col min="14948" max="14948" width="35" style="69" customWidth="1"/>
    <col min="14949" max="15103" width="11.42578125" style="69"/>
    <col min="15104" max="15104" width="17.140625" style="69" customWidth="1"/>
    <col min="15105" max="15105" width="11.5703125" style="69" customWidth="1"/>
    <col min="15106" max="15201" width="0" style="69" hidden="1" customWidth="1"/>
    <col min="15202" max="15202" width="10.42578125" style="69" customWidth="1"/>
    <col min="15203" max="15203" width="23.140625" style="69" customWidth="1"/>
    <col min="15204" max="15204" width="35" style="69" customWidth="1"/>
    <col min="15205" max="15359" width="11.42578125" style="69"/>
    <col min="15360" max="15360" width="17.140625" style="69" customWidth="1"/>
    <col min="15361" max="15361" width="11.5703125" style="69" customWidth="1"/>
    <col min="15362" max="15457" width="0" style="69" hidden="1" customWidth="1"/>
    <col min="15458" max="15458" width="10.42578125" style="69" customWidth="1"/>
    <col min="15459" max="15459" width="23.140625" style="69" customWidth="1"/>
    <col min="15460" max="15460" width="35" style="69" customWidth="1"/>
    <col min="15461" max="15615" width="11.42578125" style="69"/>
    <col min="15616" max="15616" width="17.140625" style="69" customWidth="1"/>
    <col min="15617" max="15617" width="11.5703125" style="69" customWidth="1"/>
    <col min="15618" max="15713" width="0" style="69" hidden="1" customWidth="1"/>
    <col min="15714" max="15714" width="10.42578125" style="69" customWidth="1"/>
    <col min="15715" max="15715" width="23.140625" style="69" customWidth="1"/>
    <col min="15716" max="15716" width="35" style="69" customWidth="1"/>
    <col min="15717" max="15871" width="11.42578125" style="69"/>
    <col min="15872" max="15872" width="17.140625" style="69" customWidth="1"/>
    <col min="15873" max="15873" width="11.5703125" style="69" customWidth="1"/>
    <col min="15874" max="15969" width="0" style="69" hidden="1" customWidth="1"/>
    <col min="15970" max="15970" width="10.42578125" style="69" customWidth="1"/>
    <col min="15971" max="15971" width="23.140625" style="69" customWidth="1"/>
    <col min="15972" max="15972" width="35" style="69" customWidth="1"/>
    <col min="15973" max="16127" width="11.42578125" style="69"/>
    <col min="16128" max="16128" width="17.140625" style="69" customWidth="1"/>
    <col min="16129" max="16129" width="11.5703125" style="69" customWidth="1"/>
    <col min="16130" max="16225" width="0" style="69" hidden="1" customWidth="1"/>
    <col min="16226" max="16226" width="10.42578125" style="69" customWidth="1"/>
    <col min="16227" max="16227" width="23.140625" style="69" customWidth="1"/>
    <col min="16228" max="16228" width="35" style="69" customWidth="1"/>
    <col min="16229" max="16384" width="11.42578125" style="69"/>
  </cols>
  <sheetData>
    <row r="1" spans="1:101" s="80" customFormat="1">
      <c r="A1" s="68" t="s">
        <v>40</v>
      </c>
      <c r="B1" s="68" t="s">
        <v>38</v>
      </c>
      <c r="C1" s="95" t="s">
        <v>39</v>
      </c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6"/>
      <c r="BP1" s="96"/>
      <c r="BQ1" s="96"/>
      <c r="BR1" s="96"/>
      <c r="BS1" s="96"/>
      <c r="BT1" s="96"/>
      <c r="BU1" s="96"/>
      <c r="BV1" s="96"/>
      <c r="BW1" s="96"/>
      <c r="BX1" s="96"/>
      <c r="BY1" s="96"/>
      <c r="BZ1" s="96"/>
      <c r="CA1" s="96"/>
      <c r="CB1" s="96"/>
      <c r="CC1" s="96"/>
      <c r="CD1" s="96"/>
      <c r="CE1" s="96"/>
      <c r="CF1" s="96"/>
      <c r="CG1" s="96"/>
      <c r="CH1" s="96"/>
      <c r="CI1" s="96"/>
      <c r="CJ1" s="96"/>
      <c r="CK1" s="96"/>
      <c r="CL1" s="96"/>
      <c r="CM1" s="96"/>
      <c r="CN1" s="96"/>
      <c r="CO1" s="96"/>
      <c r="CP1" s="96"/>
      <c r="CQ1" s="96"/>
      <c r="CR1" s="96"/>
      <c r="CS1" s="96"/>
      <c r="CT1" s="96"/>
      <c r="CU1" s="96"/>
      <c r="CV1" s="96"/>
      <c r="CW1" s="97"/>
    </row>
    <row r="2" spans="1:101">
      <c r="A2" s="81">
        <v>1</v>
      </c>
      <c r="B2" s="70">
        <f>+'FACTURES DE VENTES'!D27</f>
        <v>4125.6000000000004</v>
      </c>
      <c r="C2" s="71" t="str">
        <f t="shared" ref="C2:C65" si="0">(Y2&amp;Z2&amp;AA2&amp;AB2&amp;AC2&amp;AD2&amp;AE2&amp;AF2&amp;AG2&amp;AH2&amp;AI2&amp;AJ2&amp;AK2&amp;AL2&amp;AM2&amp;AN2&amp;AO2&amp;AP2&amp;AQ2)</f>
        <v>quatre mille cent vingt cinq DH et soixante centimes</v>
      </c>
      <c r="D2" s="72" t="str">
        <f t="shared" ref="D2:D65" si="1">UPPER(MID(C2,1,1))&amp;MID(C2,2,168)</f>
        <v>Quatre mille cent vingt cinq DH et soixante centimes</v>
      </c>
      <c r="E2" s="72">
        <f t="shared" ref="E2:E65" si="2">INT(B2/1000000)</f>
        <v>0</v>
      </c>
      <c r="F2" s="72">
        <f t="shared" ref="F2:F65" si="3">INT((B2-E2*1000000)/1000)</f>
        <v>4</v>
      </c>
      <c r="G2" s="72">
        <f t="shared" ref="G2:G65" si="4">INT(B2-E2*1000000-F2*1000)</f>
        <v>125</v>
      </c>
      <c r="H2" s="72">
        <f t="shared" ref="H2:H65" si="5">ROUND(B2-E2*1000000-F2*1000-G2,2)*100</f>
        <v>60</v>
      </c>
      <c r="I2" s="72">
        <f t="shared" ref="I2:I65" si="6">E2-N2*100</f>
        <v>0</v>
      </c>
      <c r="J2" s="72"/>
      <c r="K2" s="72">
        <f t="shared" ref="K2:K65" si="7">F2-Q2*100</f>
        <v>4</v>
      </c>
      <c r="L2" s="72">
        <f t="shared" ref="L2:L65" si="8">ROUND(G2-T2*100,0)</f>
        <v>25</v>
      </c>
      <c r="M2" s="72">
        <f t="shared" ref="M2:M65" si="9">H2</f>
        <v>60</v>
      </c>
      <c r="N2" s="72">
        <f t="shared" ref="N2:N65" si="10">INT(E2/100)</f>
        <v>0</v>
      </c>
      <c r="O2" s="72">
        <f t="shared" ref="O2:O65" si="11">INT((E2-N2*100)/10)</f>
        <v>0</v>
      </c>
      <c r="P2" s="72">
        <f t="shared" ref="P2:P65" si="12">E2-N2*100-O2*10</f>
        <v>0</v>
      </c>
      <c r="Q2" s="72">
        <f t="shared" ref="Q2:Q65" si="13">INT(F2/100)</f>
        <v>0</v>
      </c>
      <c r="R2" s="72">
        <f t="shared" ref="R2:R65" si="14">INT((F2-Q2*100)/10)</f>
        <v>0</v>
      </c>
      <c r="S2" s="72">
        <f t="shared" ref="S2:S65" si="15">F2-Q2*100-R2*10</f>
        <v>4</v>
      </c>
      <c r="T2" s="72">
        <f t="shared" ref="T2:T65" si="16">INT(G2/100)</f>
        <v>1</v>
      </c>
      <c r="U2" s="72">
        <f t="shared" ref="U2:U65" si="17">INT((G2-T2*100)/10)</f>
        <v>2</v>
      </c>
      <c r="V2" s="72">
        <f t="shared" ref="V2:V65" si="18">G2-T2*100-U2*10</f>
        <v>5</v>
      </c>
      <c r="W2" s="72">
        <f t="shared" ref="W2:W65" si="19">INT(H2/10)</f>
        <v>6</v>
      </c>
      <c r="X2" s="72">
        <f t="shared" ref="X2:X65" si="20">ROUND(H2-W2*10,0)</f>
        <v>0</v>
      </c>
      <c r="Y2" s="72" t="str">
        <f t="shared" ref="Y2:Y65" si="21">IF(N2=0,"",IF(N2=1,"",IF(N2=2,"deux ",IF(N2=3,"trois ",IF(N2=4,"quatre ",IF(N2=5,"cinq ",AR2))))))</f>
        <v/>
      </c>
      <c r="Z2" s="72" t="str">
        <f t="shared" ref="Z2:Z65" si="22">IF(N2=0,"",IF(N2&lt;2,"cent ",AS2))</f>
        <v/>
      </c>
      <c r="AA2" s="72" t="str">
        <f t="shared" ref="AA2:AA65" si="23">IF(O2=1,AT2,IF(O2=7,BN2,IF(O2=9,CD2,CM2)))</f>
        <v/>
      </c>
      <c r="AB2" s="72" t="str">
        <f t="shared" ref="AB2:AB65" si="24">IF(I2=11,"",IF(I2=12,"",IF(I2=13,"",IF(I2=14,"",IF(I2=15,"",IF(I2=16,"",AU2))))))</f>
        <v/>
      </c>
      <c r="AC2" s="72" t="str">
        <f t="shared" ref="AC2:AC65" si="25">IF(E2=0,"",IF(E2&lt;2,"million ","millions "))</f>
        <v/>
      </c>
      <c r="AD2" s="72" t="str">
        <f t="shared" ref="AD2:AD65" si="26">IF(J2=1,"",IF(Q2=0,"",IF(Q2=1,"",IF(Q2=2,"deux ",IF(Q2=3,"trois ",IF(Q2=4,"quatre ",IF(Q2=5,"cinq ",AV2)))))))</f>
        <v/>
      </c>
      <c r="AE2" s="72" t="str">
        <f t="shared" ref="AE2:AE65" si="27">IF(Q2=0,"",IF(Q2&lt;2,"cent ",AW2))</f>
        <v/>
      </c>
      <c r="AF2" s="72" t="str">
        <f t="shared" ref="AF2:AF65" si="28">IF(R2=1,AX2,IF(R2=7,BP2,IF(R2=9,CE2,CN2)))</f>
        <v/>
      </c>
      <c r="AG2" s="72" t="str">
        <f t="shared" ref="AG2:AG65" si="29">IF(F2=1,"",AY2)</f>
        <v xml:space="preserve">quatre </v>
      </c>
      <c r="AH2" s="72" t="str">
        <f t="shared" ref="AH2:AH65" si="30">IF(F2&gt;0,"mille ","")</f>
        <v xml:space="preserve">mille </v>
      </c>
      <c r="AI2" s="72" t="str">
        <f t="shared" ref="AI2:AI65" si="31">IF(INT(B2)=0,"zéro ",IF(T2=0,"",IF(T2=1,"",IF(T2=2,"deux ",IF(T2=3,"trois ",IF(T2=4,"quatre ",IF(T2=5,"cinq ",AZ2)))))))</f>
        <v/>
      </c>
      <c r="AJ2" s="72" t="str">
        <f t="shared" ref="AJ2:AJ65" si="32">IF(T2=0,"",IF(T2&lt;2,"cent ",BA2))</f>
        <v xml:space="preserve">cent </v>
      </c>
      <c r="AK2" s="72" t="str">
        <f t="shared" ref="AK2:AK65" si="33">IF(U2=1,BB2,IF(U2=7,BR2,IF(U2=9,CG2,CO2)))</f>
        <v xml:space="preserve">vingt </v>
      </c>
      <c r="AL2" s="72" t="str">
        <f t="shared" ref="AL2:AL65" si="34">IF(L2=11,"",IF(L2=12,"",IF(L2=13,"",IF(L2=14,"",IF(L2=15,"",IF(L2=16,"",BC2))))))</f>
        <v xml:space="preserve">cinq </v>
      </c>
      <c r="AM2" s="72" t="str">
        <f t="shared" ref="AM2:AM65" si="35">IF(INT(B2&lt;2),"DH ","DH")</f>
        <v>DH</v>
      </c>
      <c r="AN2" s="72" t="str">
        <f t="shared" ref="AN2:AN65" si="36">IF(H2&gt;0," et ","")</f>
        <v xml:space="preserve"> et </v>
      </c>
      <c r="AO2" s="72" t="str">
        <f t="shared" ref="AO2:AO65" si="37">IF(W2=1,BD2,IF(W2=7,BT2,IF(W2=9,CH2,CP2)))</f>
        <v xml:space="preserve">soixante </v>
      </c>
      <c r="AP2" s="72" t="str">
        <f t="shared" ref="AP2:AP65" si="38">IF(M2=11,"",IF(M2=12,"",IF(M2=13,"",IF(M2=14,"",IF(M2=15,"",IF(M2=16,"",BE2))))))</f>
        <v/>
      </c>
      <c r="AQ2" s="72" t="str">
        <f t="shared" ref="AQ2:AQ65" si="39">IF(H2=0,"",IF(H2&lt;2,"centime","centimes"))</f>
        <v>centimes</v>
      </c>
      <c r="AR2" s="72" t="str">
        <f t="shared" ref="AR2:AR65" si="40">IF(E2=0," ",IF(N2=6,"six ",IF(N2=7,"sept ",IF(N2=8,"huit ",IF(N2=9,"neuf ",)))))</f>
        <v xml:space="preserve"> </v>
      </c>
      <c r="AS2" s="72" t="str">
        <f t="shared" ref="AS2:AS65" si="41">IF(I2&gt;0,"cent ", "cents ")</f>
        <v xml:space="preserve">cents </v>
      </c>
      <c r="AT2" s="72" t="str">
        <f t="shared" ref="AT2:AT65" si="42">IF(I2=10,"dix ",IF(I2=11,"onze ",IF(I2=12,"douze ",IF(I2=13,"treize ",IF(I2=14,"quatorze ",IF(I2=15,"quinze ",BF2))))))</f>
        <v/>
      </c>
      <c r="AU2" s="72" t="str">
        <f t="shared" ref="AU2:AU65" si="43">IF(I2=17,"",IF(I2=18,"",IF(I2=19,"",BG2)))</f>
        <v/>
      </c>
      <c r="AV2" s="72">
        <f t="shared" ref="AV2:AV65" si="44">IF(Q2=6,"six ",IF(Q2=7,"sept ",IF(Q2=8,"huit ",IF(Q2=9,"neuf ",))))</f>
        <v>0</v>
      </c>
      <c r="AW2" s="72" t="str">
        <f t="shared" ref="AW2:AW65" si="45">IF(K2&gt;0,"cent ", "cents ")</f>
        <v xml:space="preserve">cent </v>
      </c>
      <c r="AX2" s="72" t="str">
        <f t="shared" ref="AX2:AX65" si="46">IF(K2=10,"dix ",IF(K2=11,"onze ",IF(K2=12,"douze ",IF(K2=13,"treize ",IF(K2=14,"quatorze ",IF(K2=15,"quinze ",BH2))))))</f>
        <v/>
      </c>
      <c r="AY2" s="72" t="str">
        <f t="shared" ref="AY2:AY65" si="47">IF(K2=11,"",IF(K2=12,"",IF(K2=13,"",IF(K2=14,"",IF(K2=15,"",IF(K2=16,"",BI2))))))</f>
        <v xml:space="preserve">quatre </v>
      </c>
      <c r="AZ2" s="72">
        <f t="shared" ref="AZ2:AZ65" si="48">IF(T2=6,"six ",IF(T2=7,"sept ",IF(T2=8,"huit ",IF(T2=9,"neuf ",))))</f>
        <v>0</v>
      </c>
      <c r="BA2" s="72" t="str">
        <f t="shared" ref="BA2:BA65" si="49">IF(L2&gt;0,"cent ", "cents ")</f>
        <v xml:space="preserve">cent </v>
      </c>
      <c r="BB2" s="72" t="str">
        <f t="shared" ref="BB2:BB65" si="50">IF(L2=10,"dix ",IF(L2=11,"onze ",IF(L2=12,"douze ",IF(L2=13,"treize ",IF(L2=14,"quatorze ",IF(L2=15,"quinze ",BJ2))))))</f>
        <v xml:space="preserve">vingt </v>
      </c>
      <c r="BC2" s="72" t="str">
        <f t="shared" ref="BC2:BC65" si="51">IF(L2=17,"",IF(L2=18,"",IF(L2=19,"",BK2)))</f>
        <v xml:space="preserve">cinq </v>
      </c>
      <c r="BD2" s="72" t="str">
        <f t="shared" ref="BD2:BD65" si="52">IF(M2=10,"dix ",IF(M2=11,"onze ",IF(M2=12,"douze ",IF(M2=13,"treize ",IF(M2=14,"quatorze ",IF(M2=15,"quinze ",BL2))))))</f>
        <v xml:space="preserve">soixante </v>
      </c>
      <c r="BE2" s="72" t="str">
        <f t="shared" ref="BE2:BE65" si="53">IF(M2=17,"",IF(M2=18,"",IF(M2=19,"",BM2)))</f>
        <v/>
      </c>
      <c r="BF2" s="72" t="str">
        <f t="shared" ref="BF2:BF65" si="54">IF(I2=16,"seize ",IF(I2=17,"dix-sept ",IF(I2=18,"dix-huit ",IF(I2=19,"dix-neuf ",BN2))))</f>
        <v/>
      </c>
      <c r="BG2" s="72" t="str">
        <f t="shared" ref="BG2:BG65" si="55">IF(I2=21,"et un ",IF(I2=31,"et un ",IF(I2=41,"et un ",IF(I2=51,"et un ",IF(I2=61,"et un ",BO2)))))</f>
        <v/>
      </c>
      <c r="BH2" s="72" t="str">
        <f t="shared" ref="BH2:BH65" si="56">IF(K2=16,"seize ",IF(K2=17,"dix-sept ",IF(K2=18,"dix-huit ",IF(K2=19,"dix-neuf ",BP2))))</f>
        <v/>
      </c>
      <c r="BI2" s="72" t="str">
        <f t="shared" ref="BI2:BI65" si="57">IF(K2=17,"",IF(K2=18,"",IF(K2=19,"",BQ2)))</f>
        <v xml:space="preserve">quatre </v>
      </c>
      <c r="BJ2" s="72" t="str">
        <f t="shared" ref="BJ2:BJ65" si="58">IF(L2=16,"seize ",IF(L2=17,"dix-sept ",IF(L2=18,"dix-huit ",IF(L2=19,"dix-neuf ",BR2))))</f>
        <v xml:space="preserve">vingt </v>
      </c>
      <c r="BK2" s="72" t="str">
        <f t="shared" ref="BK2:BK65" si="59">IF(L2=21,"et un ",IF(L2=31,"et un ",IF(L2=41,"et un ",IF(L2=51,"et un ",IF(L2=61,"et un ",BS2)))))</f>
        <v xml:space="preserve">cinq </v>
      </c>
      <c r="BL2" s="72" t="str">
        <f t="shared" ref="BL2:BL65" si="60">IF(M2=16,"seize ",IF(M2=17,"dix-sept ",IF(M2=18,"dix-huit ",IF(M2=19,"dix-neuf ",BT2))))</f>
        <v xml:space="preserve">soixante </v>
      </c>
      <c r="BM2" s="72" t="str">
        <f t="shared" ref="BM2:BM65" si="61">IF(M2=21,"et un ",IF(M2=31,"et un ",IF(M2=41,"et un ",IF(M2=51,"et un ",IF(M2=61,"et un ",BU2)))))</f>
        <v/>
      </c>
      <c r="BN2" s="72" t="str">
        <f t="shared" ref="BN2:BN65" si="62">IF(I2=70,"soixante-dix ",IF(I2=71,"soixante et onze ",IF(I2=72,"soixante-douze ",IF(I2=73,"soixante-treize ",IF(I2=74,"soixante-quatorze ",IF(I2=75,"soixante-quinze ",BV2))))))</f>
        <v/>
      </c>
      <c r="BO2" s="72" t="str">
        <f t="shared" ref="BO2:BO65" si="63">IF(O2=9,"",IF(O2=7,"",IF(P2=0,"",IF(P2=1,"un ",IF(P2=2,"deux ",IF(P2=3,"trois ",IF(P2=4,"quatre ",IF(P2=5,"cinq ",BW2))))))))</f>
        <v/>
      </c>
      <c r="BP2" s="72" t="str">
        <f t="shared" ref="BP2:BP65" si="64">IF(K2=70,"soixante-dix ",IF(K2=71,"soixante et onze ",IF(K2=72,"soixante-douze ",IF(K2=73,"soixante-treize ",IF(K2=74,"soixante-quatorze ",IF(K2=75,"soixante-quinze ",BX2))))))</f>
        <v/>
      </c>
      <c r="BQ2" s="72" t="str">
        <f t="shared" ref="BQ2:BQ65" si="65">IF(K2=21,"et un ",IF(K2=31,"et un ",IF(K2=41,"et un ",IF(K2=51,"et un ",IF(K2=61,"et un ",BY2)))))</f>
        <v xml:space="preserve">quatre </v>
      </c>
      <c r="BR2" s="72" t="str">
        <f t="shared" ref="BR2:BR65" si="66">IF(L2=70,"soixante-dix ",IF(L2=71,"soixante et onze ",IF(L2=72,"soixante-douze ",IF(L2=73,"soixante-treize ",IF(L2=74,"soixante-quatorze ",IF(L2=75,"soixante-quinze ",BZ2))))))</f>
        <v xml:space="preserve">vingt </v>
      </c>
      <c r="BS2" s="72" t="str">
        <f t="shared" ref="BS2:BS65" si="67">IF(U2=9,"",IF(U2=7,"",IF(V2=0,"",IF(V2=1,"un ",IF(V2=2,"deux ",IF(V2=3,"trois ",IF(V2=4,"quatre ",IF(V2=5,"cinq ",CA2))))))))</f>
        <v xml:space="preserve">cinq </v>
      </c>
      <c r="BT2" s="72" t="str">
        <f t="shared" ref="BT2:BT65" si="68">IF(M2=70,"soixante-dix ",IF(M2=71,"soixante et onze ",IF(M2=72,"soixante-douze ",IF(M2=73,"soixante-treize ",IF(M2=74,"soixante-quatorze ",IF(M2=75,"soixante-quinze ",CB2))))))</f>
        <v xml:space="preserve">soixante </v>
      </c>
      <c r="BU2" s="72" t="str">
        <f t="shared" ref="BU2:BU65" si="69">IF(W2=9,"",IF(W2=7,"",IF(X2=0,"",IF(X2=1,"un ",IF(X2=2,"deux ",IF(X2=3,"trois ",IF(X2=4,"quatre ",IF(X2=5,"cinq ",CC2))))))))</f>
        <v/>
      </c>
      <c r="BV2" s="72" t="str">
        <f t="shared" ref="BV2:BV65" si="70">IF(I2=76,"soixante-seize ",IF(I2=77,"soixante-dix-sept ",IF(I2=78,"soixante-dix-huit ",IF(I2=79,"soixante-dix-neuf ",CD2))))</f>
        <v/>
      </c>
      <c r="BW2" s="72">
        <f t="shared" ref="BW2:BW65" si="71">IF(O2=9,"",IF(P2=6,"six ",IF(P2=7,"sept ",IF(P2=8,"huit ",IF(P2=9,"neuf ",)))))</f>
        <v>0</v>
      </c>
      <c r="BX2" s="72" t="str">
        <f t="shared" ref="BX2:BX65" si="72">IF(K2=76,"soixante-seize ",IF(K2=77,"soixante-dix-sept ",IF(K2=78,"soixante-dix-huit ",IF(K2=79,"soixante-dix-neuf ",CE2))))</f>
        <v/>
      </c>
      <c r="BY2" s="72" t="str">
        <f t="shared" ref="BY2:BY65" si="73">IF(R2=9,"",IF(R2=7,"",IF(S2=0,"",IF(S2=1,"un ",IF(S2=2,"deux ",IF(S2=3,"trois ",IF(S2=4,"quatre ",IF(S2=5,"cinq ",CF2))))))))</f>
        <v xml:space="preserve">quatre </v>
      </c>
      <c r="BZ2" s="72" t="str">
        <f t="shared" ref="BZ2:BZ65" si="74">IF(L2=76,"soixante-seize ",IF(L2=77,"soixante-dix-sept ",IF(L2=78,"soixante-dix-huit ",IF(L2=79,"soixante-dix-neuf ",CG2))))</f>
        <v xml:space="preserve">vingt </v>
      </c>
      <c r="CA2" s="72">
        <f t="shared" ref="CA2:CA65" si="75">IF(U2=9,"",IF(V2=6,"six ",IF(V2=7,"sept ",IF(V2=8,"huit ",IF(V2=9,"neuf ",)))))</f>
        <v>0</v>
      </c>
      <c r="CB2" s="72" t="str">
        <f t="shared" ref="CB2:CB65" si="76">IF(M2=76,"soixante-seize ",IF(M2=77,"soixante-dix-sept ",IF(M2=78,"soixante-dix-huit ",IF(M2=79,"soixante-dix-neuf ",CH2))))</f>
        <v xml:space="preserve">soixante </v>
      </c>
      <c r="CC2" s="72">
        <f t="shared" ref="CC2:CC65" si="77">IF(W2=9,"",IF(X2=6,"six ",IF(X2=7,"sept ",IF(X2=8,"huit ",IF(X2=9,"neuf ",)))))</f>
        <v>0</v>
      </c>
      <c r="CD2" s="72" t="str">
        <f t="shared" ref="CD2:CD65" si="78">IF(I2=90,"quatre-vingt-dix ",IF(I2=91,"quatre-vingt-onze ",IF(I2=92,"quatre-vingt-douze ",IF(I2=93,"quatre-vingt-treize ",IF(I2=94,"quatre-vingt-quatorze ",IF(I2=95,"quatre-vingt-quinze ",CI2))))))</f>
        <v/>
      </c>
      <c r="CE2" s="72" t="str">
        <f t="shared" ref="CE2:CE65" si="79">IF(K2=90,"quatre-vingt-dix ",IF(K2=91,"quatre-vingt-onze ",IF(K2=92,"quatre-vingt-douze ",IF(K2=93,"quatre-vingt-treize ",IF(K2=94,"quatre-vingt-quatorze ",IF(K2=95,"quatre-vingt-quinze ",CJ2))))))</f>
        <v/>
      </c>
      <c r="CF2" s="72">
        <f t="shared" ref="CF2:CF65" si="80">IF(R2=9,"",IF(S2=6,"six ",IF(S2=7,"sept ",IF(S2=8,"huit ",IF(S2=9,"neuf ",)))))</f>
        <v>0</v>
      </c>
      <c r="CG2" s="72" t="str">
        <f t="shared" ref="CG2:CH33" si="81">IF(L2=90,"quatre-vingt-dix ",IF(L2=91,"quatre-vingt-onze ",IF(L2=92,"quatre-vingt-douze ",IF(L2=93,"quatre-vingt-treize ",IF(L2=94,"quatre-vingt-quatorze ",IF(L2=95,"quatre-vingt-quinze ",CK2))))))</f>
        <v xml:space="preserve">vingt </v>
      </c>
      <c r="CH2" s="72" t="str">
        <f t="shared" si="81"/>
        <v xml:space="preserve">soixante </v>
      </c>
      <c r="CI2" s="72" t="str">
        <f t="shared" ref="CI2:CI65" si="82">IF(I2=96,"quatre-vingt-seize ",IF(I2=97,"quatre-vingt-dix-sept ",IF(I2=98,"quatre-vingt-dix-huit ",IF(I2=99,"quatre-vingt-dix-neuf ",CM2))))</f>
        <v/>
      </c>
      <c r="CJ2" s="72" t="str">
        <f t="shared" ref="CJ2:CL33" si="83">IF(K2=96,"quatre-vingt-seize ",IF(K2=97,"quatre-vingt-dix-sept ",IF(K2=98,"quatre-vingt-dix-huit ",IF(K2=99,"quatre-vingt-dix-neuf ",CN2))))</f>
        <v/>
      </c>
      <c r="CK2" s="72" t="str">
        <f t="shared" si="83"/>
        <v xml:space="preserve">vingt </v>
      </c>
      <c r="CL2" s="72" t="str">
        <f t="shared" si="83"/>
        <v xml:space="preserve">soixante </v>
      </c>
      <c r="CM2" s="72" t="str">
        <f t="shared" ref="CM2:CM65" si="84">IF(O2=2,"vingt ",IF(O2=3,"trente ",IF(O2=4,"quarante ",IF(O2=5,"cinquante ",CQ2))))</f>
        <v/>
      </c>
      <c r="CN2" s="72" t="str">
        <f t="shared" ref="CN2:CN65" si="85">IF(R2=2,"vingt ",IF(R2=3,"trente ",IF(R2=4,"quarante ",IF(R2=5,"cinquante ",CR2))))</f>
        <v/>
      </c>
      <c r="CO2" s="72" t="str">
        <f t="shared" ref="CO2:CO65" si="86">IF(U2=2,"vingt ",IF(U2=3,"trente ",IF(U2=4,"quarante ",IF(U2=5,"cinquante ",CS2))))</f>
        <v xml:space="preserve">vingt </v>
      </c>
      <c r="CP2" s="72" t="str">
        <f t="shared" ref="CP2:CP65" si="87">IF(W2=2,"vingt ",IF(W2=3,"trente ",IF(W2=4,"quarante ",IF(W2=5,"cinquante ",CT2))))</f>
        <v xml:space="preserve">soixante </v>
      </c>
      <c r="CQ2" s="72" t="str">
        <f t="shared" ref="CQ2:CQ65" si="88">IF(O2=6,"soixante ",IF(I2=80,"quatre-vingts ",IF(O2=8,"quatre-vingt-","")))</f>
        <v/>
      </c>
      <c r="CR2" s="72" t="str">
        <f t="shared" ref="CR2:CR65" si="89">IF(R2=6,"soixante ",IF(K2=80,"quatre-vingts ",IF(R2=8,"quatre-vingt-","")))</f>
        <v/>
      </c>
      <c r="CS2" s="72" t="str">
        <f t="shared" ref="CS2:CS65" si="90">IF(U2=6,"soixante ",IF(L2=80,"quatre-vingts ",IF(U2=8,"quatre-vingt-","")))</f>
        <v/>
      </c>
      <c r="CT2" s="72" t="str">
        <f t="shared" ref="CT2:CT65" si="91">IF(W2=6,"soixante ",IF(M2=80,"quatre-vingts ",IF(W2=8,"quatre-vingt-","")))</f>
        <v xml:space="preserve">soixante </v>
      </c>
      <c r="CU2" s="72"/>
      <c r="CV2" s="72"/>
      <c r="CW2" s="73"/>
    </row>
    <row r="3" spans="1:101">
      <c r="A3" s="81">
        <v>2</v>
      </c>
      <c r="B3" s="84">
        <f>+'FACTURES DE VENTES'!D64</f>
        <v>4255.2</v>
      </c>
      <c r="C3" s="71" t="str">
        <f t="shared" si="0"/>
        <v>quatre mille deux cent cinquante cinq DH et vingt centimes</v>
      </c>
      <c r="D3" s="72" t="str">
        <f t="shared" si="1"/>
        <v>Quatre mille deux cent cinquante cinq DH et vingt centimes</v>
      </c>
      <c r="E3" s="72">
        <f t="shared" si="2"/>
        <v>0</v>
      </c>
      <c r="F3" s="72">
        <f t="shared" si="3"/>
        <v>4</v>
      </c>
      <c r="G3" s="72">
        <f t="shared" si="4"/>
        <v>255</v>
      </c>
      <c r="H3" s="72">
        <f t="shared" si="5"/>
        <v>20</v>
      </c>
      <c r="I3" s="72">
        <f t="shared" si="6"/>
        <v>0</v>
      </c>
      <c r="J3" s="72"/>
      <c r="K3" s="72">
        <f t="shared" si="7"/>
        <v>4</v>
      </c>
      <c r="L3" s="72">
        <f t="shared" si="8"/>
        <v>55</v>
      </c>
      <c r="M3" s="72">
        <f t="shared" si="9"/>
        <v>20</v>
      </c>
      <c r="N3" s="72">
        <f t="shared" si="10"/>
        <v>0</v>
      </c>
      <c r="O3" s="72">
        <f t="shared" si="11"/>
        <v>0</v>
      </c>
      <c r="P3" s="72">
        <f t="shared" si="12"/>
        <v>0</v>
      </c>
      <c r="Q3" s="72">
        <f t="shared" si="13"/>
        <v>0</v>
      </c>
      <c r="R3" s="72">
        <f t="shared" si="14"/>
        <v>0</v>
      </c>
      <c r="S3" s="72">
        <f t="shared" si="15"/>
        <v>4</v>
      </c>
      <c r="T3" s="72">
        <f t="shared" si="16"/>
        <v>2</v>
      </c>
      <c r="U3" s="72">
        <f t="shared" si="17"/>
        <v>5</v>
      </c>
      <c r="V3" s="72">
        <f t="shared" si="18"/>
        <v>5</v>
      </c>
      <c r="W3" s="72">
        <f t="shared" si="19"/>
        <v>2</v>
      </c>
      <c r="X3" s="72">
        <f t="shared" si="20"/>
        <v>0</v>
      </c>
      <c r="Y3" s="72" t="str">
        <f t="shared" si="21"/>
        <v/>
      </c>
      <c r="Z3" s="72" t="str">
        <f t="shared" si="22"/>
        <v/>
      </c>
      <c r="AA3" s="72" t="str">
        <f t="shared" si="23"/>
        <v/>
      </c>
      <c r="AB3" s="72" t="str">
        <f t="shared" si="24"/>
        <v/>
      </c>
      <c r="AC3" s="72" t="str">
        <f t="shared" si="25"/>
        <v/>
      </c>
      <c r="AD3" s="72" t="str">
        <f t="shared" si="26"/>
        <v/>
      </c>
      <c r="AE3" s="72" t="str">
        <f t="shared" si="27"/>
        <v/>
      </c>
      <c r="AF3" s="72" t="str">
        <f t="shared" si="28"/>
        <v/>
      </c>
      <c r="AG3" s="72" t="str">
        <f t="shared" si="29"/>
        <v xml:space="preserve">quatre </v>
      </c>
      <c r="AH3" s="72" t="str">
        <f t="shared" si="30"/>
        <v xml:space="preserve">mille </v>
      </c>
      <c r="AI3" s="72" t="str">
        <f t="shared" si="31"/>
        <v xml:space="preserve">deux </v>
      </c>
      <c r="AJ3" s="72" t="str">
        <f t="shared" si="32"/>
        <v xml:space="preserve">cent </v>
      </c>
      <c r="AK3" s="72" t="str">
        <f t="shared" si="33"/>
        <v xml:space="preserve">cinquante </v>
      </c>
      <c r="AL3" s="72" t="str">
        <f t="shared" si="34"/>
        <v xml:space="preserve">cinq </v>
      </c>
      <c r="AM3" s="72" t="str">
        <f t="shared" si="35"/>
        <v>DH</v>
      </c>
      <c r="AN3" s="72" t="str">
        <f t="shared" si="36"/>
        <v xml:space="preserve"> et </v>
      </c>
      <c r="AO3" s="72" t="str">
        <f t="shared" si="37"/>
        <v xml:space="preserve">vingt </v>
      </c>
      <c r="AP3" s="72" t="str">
        <f t="shared" si="38"/>
        <v/>
      </c>
      <c r="AQ3" s="72" t="str">
        <f t="shared" si="39"/>
        <v>centimes</v>
      </c>
      <c r="AR3" s="72" t="str">
        <f t="shared" si="40"/>
        <v xml:space="preserve"> </v>
      </c>
      <c r="AS3" s="72" t="str">
        <f t="shared" si="41"/>
        <v xml:space="preserve">cents </v>
      </c>
      <c r="AT3" s="72" t="str">
        <f t="shared" si="42"/>
        <v/>
      </c>
      <c r="AU3" s="72" t="str">
        <f t="shared" si="43"/>
        <v/>
      </c>
      <c r="AV3" s="72">
        <f t="shared" si="44"/>
        <v>0</v>
      </c>
      <c r="AW3" s="72" t="str">
        <f t="shared" si="45"/>
        <v xml:space="preserve">cent </v>
      </c>
      <c r="AX3" s="72" t="str">
        <f t="shared" si="46"/>
        <v/>
      </c>
      <c r="AY3" s="72" t="str">
        <f t="shared" si="47"/>
        <v xml:space="preserve">quatre </v>
      </c>
      <c r="AZ3" s="72">
        <f t="shared" si="48"/>
        <v>0</v>
      </c>
      <c r="BA3" s="72" t="str">
        <f t="shared" si="49"/>
        <v xml:space="preserve">cent </v>
      </c>
      <c r="BB3" s="72" t="str">
        <f t="shared" si="50"/>
        <v xml:space="preserve">cinquante </v>
      </c>
      <c r="BC3" s="72" t="str">
        <f t="shared" si="51"/>
        <v xml:space="preserve">cinq </v>
      </c>
      <c r="BD3" s="72" t="str">
        <f t="shared" si="52"/>
        <v xml:space="preserve">vingt </v>
      </c>
      <c r="BE3" s="72" t="str">
        <f t="shared" si="53"/>
        <v/>
      </c>
      <c r="BF3" s="72" t="str">
        <f t="shared" si="54"/>
        <v/>
      </c>
      <c r="BG3" s="72" t="str">
        <f t="shared" si="55"/>
        <v/>
      </c>
      <c r="BH3" s="72" t="str">
        <f t="shared" si="56"/>
        <v/>
      </c>
      <c r="BI3" s="72" t="str">
        <f t="shared" si="57"/>
        <v xml:space="preserve">quatre </v>
      </c>
      <c r="BJ3" s="72" t="str">
        <f t="shared" si="58"/>
        <v xml:space="preserve">cinquante </v>
      </c>
      <c r="BK3" s="72" t="str">
        <f t="shared" si="59"/>
        <v xml:space="preserve">cinq </v>
      </c>
      <c r="BL3" s="72" t="str">
        <f t="shared" si="60"/>
        <v xml:space="preserve">vingt </v>
      </c>
      <c r="BM3" s="72" t="str">
        <f t="shared" si="61"/>
        <v/>
      </c>
      <c r="BN3" s="72" t="str">
        <f t="shared" si="62"/>
        <v/>
      </c>
      <c r="BO3" s="72" t="str">
        <f t="shared" si="63"/>
        <v/>
      </c>
      <c r="BP3" s="72" t="str">
        <f t="shared" si="64"/>
        <v/>
      </c>
      <c r="BQ3" s="72" t="str">
        <f t="shared" si="65"/>
        <v xml:space="preserve">quatre </v>
      </c>
      <c r="BR3" s="72" t="str">
        <f t="shared" si="66"/>
        <v xml:space="preserve">cinquante </v>
      </c>
      <c r="BS3" s="72" t="str">
        <f t="shared" si="67"/>
        <v xml:space="preserve">cinq </v>
      </c>
      <c r="BT3" s="72" t="str">
        <f t="shared" si="68"/>
        <v xml:space="preserve">vingt </v>
      </c>
      <c r="BU3" s="72" t="str">
        <f t="shared" si="69"/>
        <v/>
      </c>
      <c r="BV3" s="72" t="str">
        <f t="shared" si="70"/>
        <v/>
      </c>
      <c r="BW3" s="72">
        <f t="shared" si="71"/>
        <v>0</v>
      </c>
      <c r="BX3" s="72" t="str">
        <f t="shared" si="72"/>
        <v/>
      </c>
      <c r="BY3" s="72" t="str">
        <f t="shared" si="73"/>
        <v xml:space="preserve">quatre </v>
      </c>
      <c r="BZ3" s="72" t="str">
        <f t="shared" si="74"/>
        <v xml:space="preserve">cinquante </v>
      </c>
      <c r="CA3" s="72">
        <f t="shared" si="75"/>
        <v>0</v>
      </c>
      <c r="CB3" s="72" t="str">
        <f t="shared" si="76"/>
        <v xml:space="preserve">vingt </v>
      </c>
      <c r="CC3" s="72">
        <f t="shared" si="77"/>
        <v>0</v>
      </c>
      <c r="CD3" s="72" t="str">
        <f t="shared" si="78"/>
        <v/>
      </c>
      <c r="CE3" s="72" t="str">
        <f t="shared" si="79"/>
        <v/>
      </c>
      <c r="CF3" s="72">
        <f t="shared" si="80"/>
        <v>0</v>
      </c>
      <c r="CG3" s="72" t="str">
        <f t="shared" si="81"/>
        <v xml:space="preserve">cinquante </v>
      </c>
      <c r="CH3" s="72" t="str">
        <f t="shared" si="81"/>
        <v xml:space="preserve">vingt </v>
      </c>
      <c r="CI3" s="72" t="str">
        <f t="shared" si="82"/>
        <v/>
      </c>
      <c r="CJ3" s="72" t="str">
        <f t="shared" si="83"/>
        <v/>
      </c>
      <c r="CK3" s="72" t="str">
        <f t="shared" si="83"/>
        <v xml:space="preserve">cinquante </v>
      </c>
      <c r="CL3" s="72" t="str">
        <f t="shared" si="83"/>
        <v xml:space="preserve">vingt </v>
      </c>
      <c r="CM3" s="72" t="str">
        <f t="shared" si="84"/>
        <v/>
      </c>
      <c r="CN3" s="72" t="str">
        <f t="shared" si="85"/>
        <v/>
      </c>
      <c r="CO3" s="72" t="str">
        <f t="shared" si="86"/>
        <v xml:space="preserve">cinquante </v>
      </c>
      <c r="CP3" s="72" t="str">
        <f t="shared" si="87"/>
        <v xml:space="preserve">vingt </v>
      </c>
      <c r="CQ3" s="72" t="str">
        <f t="shared" si="88"/>
        <v/>
      </c>
      <c r="CR3" s="72" t="str">
        <f t="shared" si="89"/>
        <v/>
      </c>
      <c r="CS3" s="72" t="str">
        <f t="shared" si="90"/>
        <v/>
      </c>
      <c r="CT3" s="72" t="str">
        <f t="shared" si="91"/>
        <v/>
      </c>
      <c r="CU3" s="72"/>
      <c r="CV3" s="72"/>
      <c r="CW3" s="73"/>
    </row>
    <row r="4" spans="1:101">
      <c r="A4" s="81">
        <v>3</v>
      </c>
      <c r="B4" s="84">
        <f>+'FACTURES DE VENTES'!D101</f>
        <v>3952.8</v>
      </c>
      <c r="C4" s="71" t="str">
        <f t="shared" si="0"/>
        <v>trois mille neuf cent cinquante deux DH et quatre-vingts centimes</v>
      </c>
      <c r="D4" s="72" t="str">
        <f t="shared" si="1"/>
        <v>Trois mille neuf cent cinquante deux DH et quatre-vingts centimes</v>
      </c>
      <c r="E4" s="72">
        <f t="shared" si="2"/>
        <v>0</v>
      </c>
      <c r="F4" s="72">
        <f t="shared" si="3"/>
        <v>3</v>
      </c>
      <c r="G4" s="72">
        <f t="shared" si="4"/>
        <v>952</v>
      </c>
      <c r="H4" s="72">
        <f t="shared" si="5"/>
        <v>80</v>
      </c>
      <c r="I4" s="72">
        <f t="shared" si="6"/>
        <v>0</v>
      </c>
      <c r="J4" s="72"/>
      <c r="K4" s="72">
        <f t="shared" si="7"/>
        <v>3</v>
      </c>
      <c r="L4" s="72">
        <f t="shared" si="8"/>
        <v>52</v>
      </c>
      <c r="M4" s="72">
        <f t="shared" si="9"/>
        <v>80</v>
      </c>
      <c r="N4" s="72">
        <f t="shared" si="10"/>
        <v>0</v>
      </c>
      <c r="O4" s="72">
        <f t="shared" si="11"/>
        <v>0</v>
      </c>
      <c r="P4" s="72">
        <f t="shared" si="12"/>
        <v>0</v>
      </c>
      <c r="Q4" s="72">
        <f t="shared" si="13"/>
        <v>0</v>
      </c>
      <c r="R4" s="72">
        <f t="shared" si="14"/>
        <v>0</v>
      </c>
      <c r="S4" s="72">
        <f t="shared" si="15"/>
        <v>3</v>
      </c>
      <c r="T4" s="72">
        <f t="shared" si="16"/>
        <v>9</v>
      </c>
      <c r="U4" s="72">
        <f t="shared" si="17"/>
        <v>5</v>
      </c>
      <c r="V4" s="72">
        <f t="shared" si="18"/>
        <v>2</v>
      </c>
      <c r="W4" s="72">
        <f t="shared" si="19"/>
        <v>8</v>
      </c>
      <c r="X4" s="72">
        <f t="shared" si="20"/>
        <v>0</v>
      </c>
      <c r="Y4" s="72" t="str">
        <f t="shared" si="21"/>
        <v/>
      </c>
      <c r="Z4" s="72" t="str">
        <f t="shared" si="22"/>
        <v/>
      </c>
      <c r="AA4" s="72" t="str">
        <f t="shared" si="23"/>
        <v/>
      </c>
      <c r="AB4" s="72" t="str">
        <f t="shared" si="24"/>
        <v/>
      </c>
      <c r="AC4" s="72" t="str">
        <f t="shared" si="25"/>
        <v/>
      </c>
      <c r="AD4" s="72" t="str">
        <f t="shared" si="26"/>
        <v/>
      </c>
      <c r="AE4" s="72" t="str">
        <f t="shared" si="27"/>
        <v/>
      </c>
      <c r="AF4" s="72" t="str">
        <f t="shared" si="28"/>
        <v/>
      </c>
      <c r="AG4" s="72" t="str">
        <f t="shared" si="29"/>
        <v xml:space="preserve">trois </v>
      </c>
      <c r="AH4" s="72" t="str">
        <f t="shared" si="30"/>
        <v xml:space="preserve">mille </v>
      </c>
      <c r="AI4" s="72" t="str">
        <f t="shared" si="31"/>
        <v xml:space="preserve">neuf </v>
      </c>
      <c r="AJ4" s="72" t="str">
        <f t="shared" si="32"/>
        <v xml:space="preserve">cent </v>
      </c>
      <c r="AK4" s="72" t="str">
        <f t="shared" si="33"/>
        <v xml:space="preserve">cinquante </v>
      </c>
      <c r="AL4" s="72" t="str">
        <f t="shared" si="34"/>
        <v xml:space="preserve">deux </v>
      </c>
      <c r="AM4" s="72" t="str">
        <f t="shared" si="35"/>
        <v>DH</v>
      </c>
      <c r="AN4" s="72" t="str">
        <f t="shared" si="36"/>
        <v xml:space="preserve"> et </v>
      </c>
      <c r="AO4" s="72" t="str">
        <f t="shared" si="37"/>
        <v xml:space="preserve">quatre-vingts </v>
      </c>
      <c r="AP4" s="72" t="str">
        <f t="shared" si="38"/>
        <v/>
      </c>
      <c r="AQ4" s="72" t="str">
        <f t="shared" si="39"/>
        <v>centimes</v>
      </c>
      <c r="AR4" s="72" t="str">
        <f t="shared" si="40"/>
        <v xml:space="preserve"> </v>
      </c>
      <c r="AS4" s="72" t="str">
        <f t="shared" si="41"/>
        <v xml:space="preserve">cents </v>
      </c>
      <c r="AT4" s="72" t="str">
        <f t="shared" si="42"/>
        <v/>
      </c>
      <c r="AU4" s="72" t="str">
        <f t="shared" si="43"/>
        <v/>
      </c>
      <c r="AV4" s="72">
        <f t="shared" si="44"/>
        <v>0</v>
      </c>
      <c r="AW4" s="72" t="str">
        <f t="shared" si="45"/>
        <v xml:space="preserve">cent </v>
      </c>
      <c r="AX4" s="72" t="str">
        <f t="shared" si="46"/>
        <v/>
      </c>
      <c r="AY4" s="72" t="str">
        <f t="shared" si="47"/>
        <v xml:space="preserve">trois </v>
      </c>
      <c r="AZ4" s="72" t="str">
        <f t="shared" si="48"/>
        <v xml:space="preserve">neuf </v>
      </c>
      <c r="BA4" s="72" t="str">
        <f t="shared" si="49"/>
        <v xml:space="preserve">cent </v>
      </c>
      <c r="BB4" s="72" t="str">
        <f t="shared" si="50"/>
        <v xml:space="preserve">cinquante </v>
      </c>
      <c r="BC4" s="72" t="str">
        <f t="shared" si="51"/>
        <v xml:space="preserve">deux </v>
      </c>
      <c r="BD4" s="72" t="str">
        <f t="shared" si="52"/>
        <v xml:space="preserve">quatre-vingts </v>
      </c>
      <c r="BE4" s="72" t="str">
        <f t="shared" si="53"/>
        <v/>
      </c>
      <c r="BF4" s="72" t="str">
        <f t="shared" si="54"/>
        <v/>
      </c>
      <c r="BG4" s="72" t="str">
        <f t="shared" si="55"/>
        <v/>
      </c>
      <c r="BH4" s="72" t="str">
        <f t="shared" si="56"/>
        <v/>
      </c>
      <c r="BI4" s="72" t="str">
        <f t="shared" si="57"/>
        <v xml:space="preserve">trois </v>
      </c>
      <c r="BJ4" s="72" t="str">
        <f t="shared" si="58"/>
        <v xml:space="preserve">cinquante </v>
      </c>
      <c r="BK4" s="72" t="str">
        <f t="shared" si="59"/>
        <v xml:space="preserve">deux </v>
      </c>
      <c r="BL4" s="72" t="str">
        <f t="shared" si="60"/>
        <v xml:space="preserve">quatre-vingts </v>
      </c>
      <c r="BM4" s="72" t="str">
        <f t="shared" si="61"/>
        <v/>
      </c>
      <c r="BN4" s="72" t="str">
        <f t="shared" si="62"/>
        <v/>
      </c>
      <c r="BO4" s="72" t="str">
        <f t="shared" si="63"/>
        <v/>
      </c>
      <c r="BP4" s="72" t="str">
        <f t="shared" si="64"/>
        <v/>
      </c>
      <c r="BQ4" s="72" t="str">
        <f t="shared" si="65"/>
        <v xml:space="preserve">trois </v>
      </c>
      <c r="BR4" s="72" t="str">
        <f t="shared" si="66"/>
        <v xml:space="preserve">cinquante </v>
      </c>
      <c r="BS4" s="72" t="str">
        <f t="shared" si="67"/>
        <v xml:space="preserve">deux </v>
      </c>
      <c r="BT4" s="72" t="str">
        <f t="shared" si="68"/>
        <v xml:space="preserve">quatre-vingts </v>
      </c>
      <c r="BU4" s="72" t="str">
        <f t="shared" si="69"/>
        <v/>
      </c>
      <c r="BV4" s="72" t="str">
        <f t="shared" si="70"/>
        <v/>
      </c>
      <c r="BW4" s="72">
        <f t="shared" si="71"/>
        <v>0</v>
      </c>
      <c r="BX4" s="72" t="str">
        <f t="shared" si="72"/>
        <v/>
      </c>
      <c r="BY4" s="72" t="str">
        <f t="shared" si="73"/>
        <v xml:space="preserve">trois </v>
      </c>
      <c r="BZ4" s="72" t="str">
        <f t="shared" si="74"/>
        <v xml:space="preserve">cinquante </v>
      </c>
      <c r="CA4" s="72">
        <f t="shared" si="75"/>
        <v>0</v>
      </c>
      <c r="CB4" s="72" t="str">
        <f t="shared" si="76"/>
        <v xml:space="preserve">quatre-vingts </v>
      </c>
      <c r="CC4" s="72">
        <f t="shared" si="77"/>
        <v>0</v>
      </c>
      <c r="CD4" s="72" t="str">
        <f t="shared" si="78"/>
        <v/>
      </c>
      <c r="CE4" s="72" t="str">
        <f t="shared" si="79"/>
        <v/>
      </c>
      <c r="CF4" s="72">
        <f t="shared" si="80"/>
        <v>0</v>
      </c>
      <c r="CG4" s="72" t="str">
        <f t="shared" si="81"/>
        <v xml:space="preserve">cinquante </v>
      </c>
      <c r="CH4" s="72" t="str">
        <f t="shared" si="81"/>
        <v xml:space="preserve">quatre-vingts </v>
      </c>
      <c r="CI4" s="72" t="str">
        <f t="shared" si="82"/>
        <v/>
      </c>
      <c r="CJ4" s="72" t="str">
        <f t="shared" si="83"/>
        <v/>
      </c>
      <c r="CK4" s="72" t="str">
        <f t="shared" si="83"/>
        <v xml:space="preserve">cinquante </v>
      </c>
      <c r="CL4" s="72" t="str">
        <f t="shared" si="83"/>
        <v xml:space="preserve">quatre-vingts </v>
      </c>
      <c r="CM4" s="72" t="str">
        <f t="shared" si="84"/>
        <v/>
      </c>
      <c r="CN4" s="72" t="str">
        <f t="shared" si="85"/>
        <v/>
      </c>
      <c r="CO4" s="72" t="str">
        <f t="shared" si="86"/>
        <v xml:space="preserve">cinquante </v>
      </c>
      <c r="CP4" s="72" t="str">
        <f t="shared" si="87"/>
        <v xml:space="preserve">quatre-vingts </v>
      </c>
      <c r="CQ4" s="72" t="str">
        <f t="shared" si="88"/>
        <v/>
      </c>
      <c r="CR4" s="72" t="str">
        <f t="shared" si="89"/>
        <v/>
      </c>
      <c r="CS4" s="72" t="str">
        <f t="shared" si="90"/>
        <v/>
      </c>
      <c r="CT4" s="72" t="str">
        <f t="shared" si="91"/>
        <v xml:space="preserve">quatre-vingts </v>
      </c>
      <c r="CU4" s="72"/>
      <c r="CV4" s="72"/>
      <c r="CW4" s="73"/>
    </row>
    <row r="5" spans="1:101">
      <c r="A5" s="81">
        <v>4</v>
      </c>
      <c r="B5" s="84">
        <f>+'FACTURES DE VENTES'!D138</f>
        <v>3173.76</v>
      </c>
      <c r="C5" s="71" t="str">
        <f t="shared" si="0"/>
        <v>trois mille cent soixante-treize DH et soixante-seize centimes</v>
      </c>
      <c r="D5" s="72" t="str">
        <f t="shared" si="1"/>
        <v>Trois mille cent soixante-treize DH et soixante-seize centimes</v>
      </c>
      <c r="E5" s="72">
        <f t="shared" si="2"/>
        <v>0</v>
      </c>
      <c r="F5" s="72">
        <f t="shared" si="3"/>
        <v>3</v>
      </c>
      <c r="G5" s="72">
        <f t="shared" si="4"/>
        <v>173</v>
      </c>
      <c r="H5" s="72">
        <f t="shared" si="5"/>
        <v>76</v>
      </c>
      <c r="I5" s="72">
        <f t="shared" si="6"/>
        <v>0</v>
      </c>
      <c r="J5" s="72"/>
      <c r="K5" s="72">
        <f t="shared" si="7"/>
        <v>3</v>
      </c>
      <c r="L5" s="72">
        <f t="shared" si="8"/>
        <v>73</v>
      </c>
      <c r="M5" s="72">
        <f t="shared" si="9"/>
        <v>76</v>
      </c>
      <c r="N5" s="72">
        <f t="shared" si="10"/>
        <v>0</v>
      </c>
      <c r="O5" s="72">
        <f t="shared" si="11"/>
        <v>0</v>
      </c>
      <c r="P5" s="72">
        <f t="shared" si="12"/>
        <v>0</v>
      </c>
      <c r="Q5" s="72">
        <f t="shared" si="13"/>
        <v>0</v>
      </c>
      <c r="R5" s="72">
        <f t="shared" si="14"/>
        <v>0</v>
      </c>
      <c r="S5" s="72">
        <f t="shared" si="15"/>
        <v>3</v>
      </c>
      <c r="T5" s="72">
        <f t="shared" si="16"/>
        <v>1</v>
      </c>
      <c r="U5" s="72">
        <f t="shared" si="17"/>
        <v>7</v>
      </c>
      <c r="V5" s="72">
        <f t="shared" si="18"/>
        <v>3</v>
      </c>
      <c r="W5" s="72">
        <f t="shared" si="19"/>
        <v>7</v>
      </c>
      <c r="X5" s="72">
        <f t="shared" si="20"/>
        <v>6</v>
      </c>
      <c r="Y5" s="72" t="str">
        <f t="shared" si="21"/>
        <v/>
      </c>
      <c r="Z5" s="72" t="str">
        <f t="shared" si="22"/>
        <v/>
      </c>
      <c r="AA5" s="72" t="str">
        <f t="shared" si="23"/>
        <v/>
      </c>
      <c r="AB5" s="72" t="str">
        <f t="shared" si="24"/>
        <v/>
      </c>
      <c r="AC5" s="72" t="str">
        <f t="shared" si="25"/>
        <v/>
      </c>
      <c r="AD5" s="72" t="str">
        <f t="shared" si="26"/>
        <v/>
      </c>
      <c r="AE5" s="72" t="str">
        <f t="shared" si="27"/>
        <v/>
      </c>
      <c r="AF5" s="72" t="str">
        <f t="shared" si="28"/>
        <v/>
      </c>
      <c r="AG5" s="72" t="str">
        <f t="shared" si="29"/>
        <v xml:space="preserve">trois </v>
      </c>
      <c r="AH5" s="72" t="str">
        <f t="shared" si="30"/>
        <v xml:space="preserve">mille </v>
      </c>
      <c r="AI5" s="72" t="str">
        <f t="shared" si="31"/>
        <v/>
      </c>
      <c r="AJ5" s="72" t="str">
        <f t="shared" si="32"/>
        <v xml:space="preserve">cent </v>
      </c>
      <c r="AK5" s="72" t="str">
        <f t="shared" si="33"/>
        <v xml:space="preserve">soixante-treize </v>
      </c>
      <c r="AL5" s="72" t="str">
        <f t="shared" si="34"/>
        <v/>
      </c>
      <c r="AM5" s="72" t="str">
        <f t="shared" si="35"/>
        <v>DH</v>
      </c>
      <c r="AN5" s="72" t="str">
        <f t="shared" si="36"/>
        <v xml:space="preserve"> et </v>
      </c>
      <c r="AO5" s="72" t="str">
        <f t="shared" si="37"/>
        <v xml:space="preserve">soixante-seize </v>
      </c>
      <c r="AP5" s="72" t="str">
        <f t="shared" si="38"/>
        <v/>
      </c>
      <c r="AQ5" s="72" t="str">
        <f t="shared" si="39"/>
        <v>centimes</v>
      </c>
      <c r="AR5" s="72" t="str">
        <f t="shared" si="40"/>
        <v xml:space="preserve"> </v>
      </c>
      <c r="AS5" s="72" t="str">
        <f t="shared" si="41"/>
        <v xml:space="preserve">cents </v>
      </c>
      <c r="AT5" s="72" t="str">
        <f t="shared" si="42"/>
        <v/>
      </c>
      <c r="AU5" s="72" t="str">
        <f t="shared" si="43"/>
        <v/>
      </c>
      <c r="AV5" s="72">
        <f t="shared" si="44"/>
        <v>0</v>
      </c>
      <c r="AW5" s="72" t="str">
        <f t="shared" si="45"/>
        <v xml:space="preserve">cent </v>
      </c>
      <c r="AX5" s="72" t="str">
        <f t="shared" si="46"/>
        <v/>
      </c>
      <c r="AY5" s="72" t="str">
        <f t="shared" si="47"/>
        <v xml:space="preserve">trois </v>
      </c>
      <c r="AZ5" s="72">
        <f t="shared" si="48"/>
        <v>0</v>
      </c>
      <c r="BA5" s="72" t="str">
        <f t="shared" si="49"/>
        <v xml:space="preserve">cent </v>
      </c>
      <c r="BB5" s="72" t="str">
        <f t="shared" si="50"/>
        <v xml:space="preserve">soixante-treize </v>
      </c>
      <c r="BC5" s="72" t="str">
        <f t="shared" si="51"/>
        <v/>
      </c>
      <c r="BD5" s="72" t="str">
        <f t="shared" si="52"/>
        <v xml:space="preserve">soixante-seize </v>
      </c>
      <c r="BE5" s="72" t="str">
        <f t="shared" si="53"/>
        <v/>
      </c>
      <c r="BF5" s="72" t="str">
        <f t="shared" si="54"/>
        <v/>
      </c>
      <c r="BG5" s="72" t="str">
        <f t="shared" si="55"/>
        <v/>
      </c>
      <c r="BH5" s="72" t="str">
        <f t="shared" si="56"/>
        <v/>
      </c>
      <c r="BI5" s="72" t="str">
        <f t="shared" si="57"/>
        <v xml:space="preserve">trois </v>
      </c>
      <c r="BJ5" s="72" t="str">
        <f t="shared" si="58"/>
        <v xml:space="preserve">soixante-treize </v>
      </c>
      <c r="BK5" s="72" t="str">
        <f t="shared" si="59"/>
        <v/>
      </c>
      <c r="BL5" s="72" t="str">
        <f t="shared" si="60"/>
        <v xml:space="preserve">soixante-seize </v>
      </c>
      <c r="BM5" s="72" t="str">
        <f t="shared" si="61"/>
        <v/>
      </c>
      <c r="BN5" s="72" t="str">
        <f t="shared" si="62"/>
        <v/>
      </c>
      <c r="BO5" s="72" t="str">
        <f t="shared" si="63"/>
        <v/>
      </c>
      <c r="BP5" s="72" t="str">
        <f t="shared" si="64"/>
        <v/>
      </c>
      <c r="BQ5" s="72" t="str">
        <f t="shared" si="65"/>
        <v xml:space="preserve">trois </v>
      </c>
      <c r="BR5" s="72" t="str">
        <f t="shared" si="66"/>
        <v xml:space="preserve">soixante-treize </v>
      </c>
      <c r="BS5" s="72" t="str">
        <f t="shared" si="67"/>
        <v/>
      </c>
      <c r="BT5" s="72" t="str">
        <f t="shared" si="68"/>
        <v xml:space="preserve">soixante-seize </v>
      </c>
      <c r="BU5" s="72" t="str">
        <f t="shared" si="69"/>
        <v/>
      </c>
      <c r="BV5" s="72" t="str">
        <f t="shared" si="70"/>
        <v/>
      </c>
      <c r="BW5" s="72">
        <f t="shared" si="71"/>
        <v>0</v>
      </c>
      <c r="BX5" s="72" t="str">
        <f t="shared" si="72"/>
        <v/>
      </c>
      <c r="BY5" s="72" t="str">
        <f t="shared" si="73"/>
        <v xml:space="preserve">trois </v>
      </c>
      <c r="BZ5" s="72" t="str">
        <f t="shared" si="74"/>
        <v/>
      </c>
      <c r="CA5" s="72">
        <f t="shared" si="75"/>
        <v>0</v>
      </c>
      <c r="CB5" s="72" t="str">
        <f t="shared" si="76"/>
        <v xml:space="preserve">soixante-seize </v>
      </c>
      <c r="CC5" s="72" t="str">
        <f t="shared" si="77"/>
        <v xml:space="preserve">six </v>
      </c>
      <c r="CD5" s="72" t="str">
        <f t="shared" si="78"/>
        <v/>
      </c>
      <c r="CE5" s="72" t="str">
        <f t="shared" si="79"/>
        <v/>
      </c>
      <c r="CF5" s="72">
        <f t="shared" si="80"/>
        <v>0</v>
      </c>
      <c r="CG5" s="72" t="str">
        <f t="shared" si="81"/>
        <v/>
      </c>
      <c r="CH5" s="72" t="str">
        <f t="shared" si="81"/>
        <v/>
      </c>
      <c r="CI5" s="72" t="str">
        <f t="shared" si="82"/>
        <v/>
      </c>
      <c r="CJ5" s="72" t="str">
        <f t="shared" si="83"/>
        <v/>
      </c>
      <c r="CK5" s="72" t="str">
        <f t="shared" si="83"/>
        <v/>
      </c>
      <c r="CL5" s="72" t="str">
        <f t="shared" si="83"/>
        <v/>
      </c>
      <c r="CM5" s="72" t="str">
        <f t="shared" si="84"/>
        <v/>
      </c>
      <c r="CN5" s="72" t="str">
        <f t="shared" si="85"/>
        <v/>
      </c>
      <c r="CO5" s="72" t="str">
        <f t="shared" si="86"/>
        <v/>
      </c>
      <c r="CP5" s="72" t="str">
        <f t="shared" si="87"/>
        <v/>
      </c>
      <c r="CQ5" s="72" t="str">
        <f t="shared" si="88"/>
        <v/>
      </c>
      <c r="CR5" s="72" t="str">
        <f t="shared" si="89"/>
        <v/>
      </c>
      <c r="CS5" s="72" t="str">
        <f t="shared" si="90"/>
        <v/>
      </c>
      <c r="CT5" s="72" t="str">
        <f t="shared" si="91"/>
        <v/>
      </c>
      <c r="CU5" s="72"/>
      <c r="CV5" s="72"/>
      <c r="CW5" s="73"/>
    </row>
    <row r="6" spans="1:101">
      <c r="A6" s="81">
        <v>5</v>
      </c>
      <c r="B6" s="84">
        <f>+'FACTURES DE VENTES'!D175</f>
        <v>2050.56</v>
      </c>
      <c r="C6" s="71" t="str">
        <f t="shared" si="0"/>
        <v>deux mille cinquante DH et cinquante six centimes</v>
      </c>
      <c r="D6" s="72" t="str">
        <f t="shared" si="1"/>
        <v>Deux mille cinquante DH et cinquante six centimes</v>
      </c>
      <c r="E6" s="72">
        <f t="shared" si="2"/>
        <v>0</v>
      </c>
      <c r="F6" s="72">
        <f t="shared" si="3"/>
        <v>2</v>
      </c>
      <c r="G6" s="72">
        <f t="shared" si="4"/>
        <v>50</v>
      </c>
      <c r="H6" s="72">
        <f t="shared" si="5"/>
        <v>56.000000000000007</v>
      </c>
      <c r="I6" s="72">
        <f t="shared" si="6"/>
        <v>0</v>
      </c>
      <c r="J6" s="72"/>
      <c r="K6" s="72">
        <f t="shared" si="7"/>
        <v>2</v>
      </c>
      <c r="L6" s="72">
        <f t="shared" si="8"/>
        <v>50</v>
      </c>
      <c r="M6" s="72">
        <f t="shared" si="9"/>
        <v>56.000000000000007</v>
      </c>
      <c r="N6" s="72">
        <f t="shared" si="10"/>
        <v>0</v>
      </c>
      <c r="O6" s="72">
        <f t="shared" si="11"/>
        <v>0</v>
      </c>
      <c r="P6" s="72">
        <f t="shared" si="12"/>
        <v>0</v>
      </c>
      <c r="Q6" s="72">
        <f t="shared" si="13"/>
        <v>0</v>
      </c>
      <c r="R6" s="72">
        <f t="shared" si="14"/>
        <v>0</v>
      </c>
      <c r="S6" s="72">
        <f t="shared" si="15"/>
        <v>2</v>
      </c>
      <c r="T6" s="72">
        <f t="shared" si="16"/>
        <v>0</v>
      </c>
      <c r="U6" s="72">
        <f t="shared" si="17"/>
        <v>5</v>
      </c>
      <c r="V6" s="72">
        <f t="shared" si="18"/>
        <v>0</v>
      </c>
      <c r="W6" s="72">
        <f t="shared" si="19"/>
        <v>5</v>
      </c>
      <c r="X6" s="72">
        <f t="shared" si="20"/>
        <v>6</v>
      </c>
      <c r="Y6" s="72" t="str">
        <f t="shared" si="21"/>
        <v/>
      </c>
      <c r="Z6" s="72" t="str">
        <f t="shared" si="22"/>
        <v/>
      </c>
      <c r="AA6" s="72" t="str">
        <f t="shared" si="23"/>
        <v/>
      </c>
      <c r="AB6" s="72" t="str">
        <f t="shared" si="24"/>
        <v/>
      </c>
      <c r="AC6" s="72" t="str">
        <f t="shared" si="25"/>
        <v/>
      </c>
      <c r="AD6" s="72" t="str">
        <f t="shared" si="26"/>
        <v/>
      </c>
      <c r="AE6" s="72" t="str">
        <f t="shared" si="27"/>
        <v/>
      </c>
      <c r="AF6" s="72" t="str">
        <f t="shared" si="28"/>
        <v/>
      </c>
      <c r="AG6" s="72" t="str">
        <f t="shared" si="29"/>
        <v xml:space="preserve">deux </v>
      </c>
      <c r="AH6" s="72" t="str">
        <f t="shared" si="30"/>
        <v xml:space="preserve">mille </v>
      </c>
      <c r="AI6" s="72" t="str">
        <f t="shared" si="31"/>
        <v/>
      </c>
      <c r="AJ6" s="72" t="str">
        <f t="shared" si="32"/>
        <v/>
      </c>
      <c r="AK6" s="72" t="str">
        <f t="shared" si="33"/>
        <v xml:space="preserve">cinquante </v>
      </c>
      <c r="AL6" s="72" t="str">
        <f t="shared" si="34"/>
        <v/>
      </c>
      <c r="AM6" s="72" t="str">
        <f t="shared" si="35"/>
        <v>DH</v>
      </c>
      <c r="AN6" s="72" t="str">
        <f t="shared" si="36"/>
        <v xml:space="preserve"> et </v>
      </c>
      <c r="AO6" s="72" t="str">
        <f t="shared" si="37"/>
        <v xml:space="preserve">cinquante </v>
      </c>
      <c r="AP6" s="72" t="str">
        <f t="shared" si="38"/>
        <v xml:space="preserve">six </v>
      </c>
      <c r="AQ6" s="72" t="str">
        <f t="shared" si="39"/>
        <v>centimes</v>
      </c>
      <c r="AR6" s="72" t="str">
        <f t="shared" si="40"/>
        <v xml:space="preserve"> </v>
      </c>
      <c r="AS6" s="72" t="str">
        <f t="shared" si="41"/>
        <v xml:space="preserve">cents </v>
      </c>
      <c r="AT6" s="72" t="str">
        <f t="shared" si="42"/>
        <v/>
      </c>
      <c r="AU6" s="72" t="str">
        <f t="shared" si="43"/>
        <v/>
      </c>
      <c r="AV6" s="72">
        <f t="shared" si="44"/>
        <v>0</v>
      </c>
      <c r="AW6" s="72" t="str">
        <f t="shared" si="45"/>
        <v xml:space="preserve">cent </v>
      </c>
      <c r="AX6" s="72" t="str">
        <f t="shared" si="46"/>
        <v/>
      </c>
      <c r="AY6" s="72" t="str">
        <f t="shared" si="47"/>
        <v xml:space="preserve">deux </v>
      </c>
      <c r="AZ6" s="72">
        <f t="shared" si="48"/>
        <v>0</v>
      </c>
      <c r="BA6" s="72" t="str">
        <f t="shared" si="49"/>
        <v xml:space="preserve">cent </v>
      </c>
      <c r="BB6" s="72" t="str">
        <f t="shared" si="50"/>
        <v xml:space="preserve">cinquante </v>
      </c>
      <c r="BC6" s="72" t="str">
        <f t="shared" si="51"/>
        <v/>
      </c>
      <c r="BD6" s="72" t="str">
        <f t="shared" si="52"/>
        <v xml:space="preserve">cinquante </v>
      </c>
      <c r="BE6" s="72" t="str">
        <f t="shared" si="53"/>
        <v xml:space="preserve">six </v>
      </c>
      <c r="BF6" s="72" t="str">
        <f t="shared" si="54"/>
        <v/>
      </c>
      <c r="BG6" s="72" t="str">
        <f t="shared" si="55"/>
        <v/>
      </c>
      <c r="BH6" s="72" t="str">
        <f t="shared" si="56"/>
        <v/>
      </c>
      <c r="BI6" s="72" t="str">
        <f t="shared" si="57"/>
        <v xml:space="preserve">deux </v>
      </c>
      <c r="BJ6" s="72" t="str">
        <f t="shared" si="58"/>
        <v xml:space="preserve">cinquante </v>
      </c>
      <c r="BK6" s="72" t="str">
        <f t="shared" si="59"/>
        <v/>
      </c>
      <c r="BL6" s="72" t="str">
        <f t="shared" si="60"/>
        <v xml:space="preserve">cinquante </v>
      </c>
      <c r="BM6" s="72" t="str">
        <f t="shared" si="61"/>
        <v xml:space="preserve">six </v>
      </c>
      <c r="BN6" s="72" t="str">
        <f t="shared" si="62"/>
        <v/>
      </c>
      <c r="BO6" s="72" t="str">
        <f t="shared" si="63"/>
        <v/>
      </c>
      <c r="BP6" s="72" t="str">
        <f t="shared" si="64"/>
        <v/>
      </c>
      <c r="BQ6" s="72" t="str">
        <f t="shared" si="65"/>
        <v xml:space="preserve">deux </v>
      </c>
      <c r="BR6" s="72" t="str">
        <f t="shared" si="66"/>
        <v xml:space="preserve">cinquante </v>
      </c>
      <c r="BS6" s="72" t="str">
        <f t="shared" si="67"/>
        <v/>
      </c>
      <c r="BT6" s="72" t="str">
        <f t="shared" si="68"/>
        <v xml:space="preserve">cinquante </v>
      </c>
      <c r="BU6" s="72" t="str">
        <f t="shared" si="69"/>
        <v xml:space="preserve">six </v>
      </c>
      <c r="BV6" s="72" t="str">
        <f t="shared" si="70"/>
        <v/>
      </c>
      <c r="BW6" s="72">
        <f t="shared" si="71"/>
        <v>0</v>
      </c>
      <c r="BX6" s="72" t="str">
        <f t="shared" si="72"/>
        <v/>
      </c>
      <c r="BY6" s="72" t="str">
        <f t="shared" si="73"/>
        <v xml:space="preserve">deux </v>
      </c>
      <c r="BZ6" s="72" t="str">
        <f t="shared" si="74"/>
        <v xml:space="preserve">cinquante </v>
      </c>
      <c r="CA6" s="72">
        <f t="shared" si="75"/>
        <v>0</v>
      </c>
      <c r="CB6" s="72" t="str">
        <f t="shared" si="76"/>
        <v xml:space="preserve">cinquante </v>
      </c>
      <c r="CC6" s="72" t="str">
        <f t="shared" si="77"/>
        <v xml:space="preserve">six </v>
      </c>
      <c r="CD6" s="72" t="str">
        <f t="shared" si="78"/>
        <v/>
      </c>
      <c r="CE6" s="72" t="str">
        <f t="shared" si="79"/>
        <v/>
      </c>
      <c r="CF6" s="72">
        <f t="shared" si="80"/>
        <v>0</v>
      </c>
      <c r="CG6" s="72" t="str">
        <f t="shared" si="81"/>
        <v xml:space="preserve">cinquante </v>
      </c>
      <c r="CH6" s="72" t="str">
        <f t="shared" si="81"/>
        <v xml:space="preserve">cinquante </v>
      </c>
      <c r="CI6" s="72" t="str">
        <f t="shared" si="82"/>
        <v/>
      </c>
      <c r="CJ6" s="72" t="str">
        <f t="shared" si="83"/>
        <v/>
      </c>
      <c r="CK6" s="72" t="str">
        <f t="shared" si="83"/>
        <v xml:space="preserve">cinquante </v>
      </c>
      <c r="CL6" s="72" t="str">
        <f t="shared" si="83"/>
        <v xml:space="preserve">cinquante </v>
      </c>
      <c r="CM6" s="72" t="str">
        <f t="shared" si="84"/>
        <v/>
      </c>
      <c r="CN6" s="72" t="str">
        <f t="shared" si="85"/>
        <v/>
      </c>
      <c r="CO6" s="72" t="str">
        <f t="shared" si="86"/>
        <v xml:space="preserve">cinquante </v>
      </c>
      <c r="CP6" s="72" t="str">
        <f t="shared" si="87"/>
        <v xml:space="preserve">cinquante </v>
      </c>
      <c r="CQ6" s="72" t="str">
        <f t="shared" si="88"/>
        <v/>
      </c>
      <c r="CR6" s="72" t="str">
        <f t="shared" si="89"/>
        <v/>
      </c>
      <c r="CS6" s="72" t="str">
        <f t="shared" si="90"/>
        <v/>
      </c>
      <c r="CT6" s="72" t="str">
        <f t="shared" si="91"/>
        <v/>
      </c>
      <c r="CU6" s="72"/>
      <c r="CV6" s="72"/>
      <c r="CW6" s="73"/>
    </row>
    <row r="7" spans="1:101">
      <c r="A7" s="81">
        <v>6</v>
      </c>
      <c r="B7" s="84">
        <f>+'FACTURES DE VENTES'!D212</f>
        <v>1362.2399999999998</v>
      </c>
      <c r="C7" s="71" t="str">
        <f t="shared" si="0"/>
        <v>mille trois cent soixante deux DH et vingt quatre centimes</v>
      </c>
      <c r="D7" s="72" t="str">
        <f t="shared" si="1"/>
        <v>Mille trois cent soixante deux DH et vingt quatre centimes</v>
      </c>
      <c r="E7" s="72">
        <f t="shared" si="2"/>
        <v>0</v>
      </c>
      <c r="F7" s="72">
        <f t="shared" si="3"/>
        <v>1</v>
      </c>
      <c r="G7" s="72">
        <f t="shared" si="4"/>
        <v>362</v>
      </c>
      <c r="H7" s="72">
        <f t="shared" si="5"/>
        <v>24</v>
      </c>
      <c r="I7" s="72">
        <f t="shared" si="6"/>
        <v>0</v>
      </c>
      <c r="J7" s="72"/>
      <c r="K7" s="72">
        <f t="shared" si="7"/>
        <v>1</v>
      </c>
      <c r="L7" s="72">
        <f t="shared" si="8"/>
        <v>62</v>
      </c>
      <c r="M7" s="72">
        <f t="shared" si="9"/>
        <v>24</v>
      </c>
      <c r="N7" s="72">
        <f t="shared" si="10"/>
        <v>0</v>
      </c>
      <c r="O7" s="72">
        <f t="shared" si="11"/>
        <v>0</v>
      </c>
      <c r="P7" s="72">
        <f t="shared" si="12"/>
        <v>0</v>
      </c>
      <c r="Q7" s="72">
        <f t="shared" si="13"/>
        <v>0</v>
      </c>
      <c r="R7" s="72">
        <f t="shared" si="14"/>
        <v>0</v>
      </c>
      <c r="S7" s="72">
        <f t="shared" si="15"/>
        <v>1</v>
      </c>
      <c r="T7" s="72">
        <f t="shared" si="16"/>
        <v>3</v>
      </c>
      <c r="U7" s="72">
        <f t="shared" si="17"/>
        <v>6</v>
      </c>
      <c r="V7" s="72">
        <f t="shared" si="18"/>
        <v>2</v>
      </c>
      <c r="W7" s="72">
        <f t="shared" si="19"/>
        <v>2</v>
      </c>
      <c r="X7" s="72">
        <f t="shared" si="20"/>
        <v>4</v>
      </c>
      <c r="Y7" s="72" t="str">
        <f t="shared" si="21"/>
        <v/>
      </c>
      <c r="Z7" s="72" t="str">
        <f t="shared" si="22"/>
        <v/>
      </c>
      <c r="AA7" s="72" t="str">
        <f t="shared" si="23"/>
        <v/>
      </c>
      <c r="AB7" s="72" t="str">
        <f t="shared" si="24"/>
        <v/>
      </c>
      <c r="AC7" s="72" t="str">
        <f t="shared" si="25"/>
        <v/>
      </c>
      <c r="AD7" s="72" t="str">
        <f t="shared" si="26"/>
        <v/>
      </c>
      <c r="AE7" s="72" t="str">
        <f t="shared" si="27"/>
        <v/>
      </c>
      <c r="AF7" s="72" t="str">
        <f t="shared" si="28"/>
        <v/>
      </c>
      <c r="AG7" s="72" t="str">
        <f t="shared" si="29"/>
        <v/>
      </c>
      <c r="AH7" s="72" t="str">
        <f t="shared" si="30"/>
        <v xml:space="preserve">mille </v>
      </c>
      <c r="AI7" s="72" t="str">
        <f t="shared" si="31"/>
        <v xml:space="preserve">trois </v>
      </c>
      <c r="AJ7" s="72" t="str">
        <f t="shared" si="32"/>
        <v xml:space="preserve">cent </v>
      </c>
      <c r="AK7" s="72" t="str">
        <f t="shared" si="33"/>
        <v xml:space="preserve">soixante </v>
      </c>
      <c r="AL7" s="72" t="str">
        <f t="shared" si="34"/>
        <v xml:space="preserve">deux </v>
      </c>
      <c r="AM7" s="72" t="str">
        <f t="shared" si="35"/>
        <v>DH</v>
      </c>
      <c r="AN7" s="72" t="str">
        <f t="shared" si="36"/>
        <v xml:space="preserve"> et </v>
      </c>
      <c r="AO7" s="72" t="str">
        <f t="shared" si="37"/>
        <v xml:space="preserve">vingt </v>
      </c>
      <c r="AP7" s="72" t="str">
        <f t="shared" si="38"/>
        <v xml:space="preserve">quatre </v>
      </c>
      <c r="AQ7" s="72" t="str">
        <f t="shared" si="39"/>
        <v>centimes</v>
      </c>
      <c r="AR7" s="72" t="str">
        <f t="shared" si="40"/>
        <v xml:space="preserve"> </v>
      </c>
      <c r="AS7" s="72" t="str">
        <f t="shared" si="41"/>
        <v xml:space="preserve">cents </v>
      </c>
      <c r="AT7" s="72" t="str">
        <f t="shared" si="42"/>
        <v/>
      </c>
      <c r="AU7" s="72" t="str">
        <f t="shared" si="43"/>
        <v/>
      </c>
      <c r="AV7" s="72">
        <f t="shared" si="44"/>
        <v>0</v>
      </c>
      <c r="AW7" s="72" t="str">
        <f t="shared" si="45"/>
        <v xml:space="preserve">cent </v>
      </c>
      <c r="AX7" s="72" t="str">
        <f t="shared" si="46"/>
        <v/>
      </c>
      <c r="AY7" s="72" t="str">
        <f t="shared" si="47"/>
        <v xml:space="preserve">un </v>
      </c>
      <c r="AZ7" s="72">
        <f t="shared" si="48"/>
        <v>0</v>
      </c>
      <c r="BA7" s="72" t="str">
        <f t="shared" si="49"/>
        <v xml:space="preserve">cent </v>
      </c>
      <c r="BB7" s="72" t="str">
        <f t="shared" si="50"/>
        <v xml:space="preserve">soixante </v>
      </c>
      <c r="BC7" s="72" t="str">
        <f t="shared" si="51"/>
        <v xml:space="preserve">deux </v>
      </c>
      <c r="BD7" s="72" t="str">
        <f t="shared" si="52"/>
        <v xml:space="preserve">vingt </v>
      </c>
      <c r="BE7" s="72" t="str">
        <f t="shared" si="53"/>
        <v xml:space="preserve">quatre </v>
      </c>
      <c r="BF7" s="72" t="str">
        <f t="shared" si="54"/>
        <v/>
      </c>
      <c r="BG7" s="72" t="str">
        <f t="shared" si="55"/>
        <v/>
      </c>
      <c r="BH7" s="72" t="str">
        <f t="shared" si="56"/>
        <v/>
      </c>
      <c r="BI7" s="72" t="str">
        <f t="shared" si="57"/>
        <v xml:space="preserve">un </v>
      </c>
      <c r="BJ7" s="72" t="str">
        <f t="shared" si="58"/>
        <v xml:space="preserve">soixante </v>
      </c>
      <c r="BK7" s="72" t="str">
        <f t="shared" si="59"/>
        <v xml:space="preserve">deux </v>
      </c>
      <c r="BL7" s="72" t="str">
        <f t="shared" si="60"/>
        <v xml:space="preserve">vingt </v>
      </c>
      <c r="BM7" s="72" t="str">
        <f t="shared" si="61"/>
        <v xml:space="preserve">quatre </v>
      </c>
      <c r="BN7" s="72" t="str">
        <f t="shared" si="62"/>
        <v/>
      </c>
      <c r="BO7" s="72" t="str">
        <f t="shared" si="63"/>
        <v/>
      </c>
      <c r="BP7" s="72" t="str">
        <f t="shared" si="64"/>
        <v/>
      </c>
      <c r="BQ7" s="72" t="str">
        <f t="shared" si="65"/>
        <v xml:space="preserve">un </v>
      </c>
      <c r="BR7" s="72" t="str">
        <f t="shared" si="66"/>
        <v xml:space="preserve">soixante </v>
      </c>
      <c r="BS7" s="72" t="str">
        <f t="shared" si="67"/>
        <v xml:space="preserve">deux </v>
      </c>
      <c r="BT7" s="72" t="str">
        <f t="shared" si="68"/>
        <v xml:space="preserve">vingt </v>
      </c>
      <c r="BU7" s="72" t="str">
        <f t="shared" si="69"/>
        <v xml:space="preserve">quatre </v>
      </c>
      <c r="BV7" s="72" t="str">
        <f t="shared" si="70"/>
        <v/>
      </c>
      <c r="BW7" s="72">
        <f t="shared" si="71"/>
        <v>0</v>
      </c>
      <c r="BX7" s="72" t="str">
        <f t="shared" si="72"/>
        <v/>
      </c>
      <c r="BY7" s="72" t="str">
        <f t="shared" si="73"/>
        <v xml:space="preserve">un </v>
      </c>
      <c r="BZ7" s="72" t="str">
        <f t="shared" si="74"/>
        <v xml:space="preserve">soixante </v>
      </c>
      <c r="CA7" s="72">
        <f t="shared" si="75"/>
        <v>0</v>
      </c>
      <c r="CB7" s="72" t="str">
        <f t="shared" si="76"/>
        <v xml:space="preserve">vingt </v>
      </c>
      <c r="CC7" s="72">
        <f t="shared" si="77"/>
        <v>0</v>
      </c>
      <c r="CD7" s="72" t="str">
        <f t="shared" si="78"/>
        <v/>
      </c>
      <c r="CE7" s="72" t="str">
        <f t="shared" si="79"/>
        <v/>
      </c>
      <c r="CF7" s="72">
        <f t="shared" si="80"/>
        <v>0</v>
      </c>
      <c r="CG7" s="72" t="str">
        <f t="shared" si="81"/>
        <v xml:space="preserve">soixante </v>
      </c>
      <c r="CH7" s="72" t="str">
        <f t="shared" si="81"/>
        <v xml:space="preserve">vingt </v>
      </c>
      <c r="CI7" s="72" t="str">
        <f t="shared" si="82"/>
        <v/>
      </c>
      <c r="CJ7" s="72" t="str">
        <f t="shared" si="83"/>
        <v/>
      </c>
      <c r="CK7" s="72" t="str">
        <f t="shared" si="83"/>
        <v xml:space="preserve">soixante </v>
      </c>
      <c r="CL7" s="72" t="str">
        <f t="shared" si="83"/>
        <v xml:space="preserve">vingt </v>
      </c>
      <c r="CM7" s="72" t="str">
        <f t="shared" si="84"/>
        <v/>
      </c>
      <c r="CN7" s="72" t="str">
        <f t="shared" si="85"/>
        <v/>
      </c>
      <c r="CO7" s="72" t="str">
        <f t="shared" si="86"/>
        <v xml:space="preserve">soixante </v>
      </c>
      <c r="CP7" s="72" t="str">
        <f t="shared" si="87"/>
        <v xml:space="preserve">vingt </v>
      </c>
      <c r="CQ7" s="72" t="str">
        <f t="shared" si="88"/>
        <v/>
      </c>
      <c r="CR7" s="72" t="str">
        <f t="shared" si="89"/>
        <v/>
      </c>
      <c r="CS7" s="72" t="str">
        <f t="shared" si="90"/>
        <v xml:space="preserve">soixante </v>
      </c>
      <c r="CT7" s="72" t="str">
        <f t="shared" si="91"/>
        <v/>
      </c>
      <c r="CU7" s="72"/>
      <c r="CV7" s="72"/>
      <c r="CW7" s="73"/>
    </row>
    <row r="8" spans="1:101">
      <c r="A8" s="81">
        <v>7</v>
      </c>
      <c r="B8" s="84">
        <f>+'FACTURES DE VENTES'!D249</f>
        <v>84883.68</v>
      </c>
      <c r="C8" s="71" t="str">
        <f t="shared" si="0"/>
        <v>quatre-vingt-quatre mille huit cent quatre-vingt-trois DH et soixante huit centimes</v>
      </c>
      <c r="D8" s="72" t="str">
        <f t="shared" si="1"/>
        <v>Quatre-vingt-quatre mille huit cent quatre-vingt-trois DH et soixante huit centimes</v>
      </c>
      <c r="E8" s="72">
        <f t="shared" si="2"/>
        <v>0</v>
      </c>
      <c r="F8" s="72">
        <f t="shared" si="3"/>
        <v>84</v>
      </c>
      <c r="G8" s="72">
        <f t="shared" si="4"/>
        <v>883</v>
      </c>
      <c r="H8" s="72">
        <f t="shared" si="5"/>
        <v>68</v>
      </c>
      <c r="I8" s="72">
        <f t="shared" si="6"/>
        <v>0</v>
      </c>
      <c r="J8" s="72"/>
      <c r="K8" s="72">
        <f t="shared" si="7"/>
        <v>84</v>
      </c>
      <c r="L8" s="72">
        <f t="shared" si="8"/>
        <v>83</v>
      </c>
      <c r="M8" s="72">
        <f t="shared" si="9"/>
        <v>68</v>
      </c>
      <c r="N8" s="72">
        <f t="shared" si="10"/>
        <v>0</v>
      </c>
      <c r="O8" s="72">
        <f t="shared" si="11"/>
        <v>0</v>
      </c>
      <c r="P8" s="72">
        <f t="shared" si="12"/>
        <v>0</v>
      </c>
      <c r="Q8" s="72">
        <f t="shared" si="13"/>
        <v>0</v>
      </c>
      <c r="R8" s="72">
        <f t="shared" si="14"/>
        <v>8</v>
      </c>
      <c r="S8" s="72">
        <f t="shared" si="15"/>
        <v>4</v>
      </c>
      <c r="T8" s="72">
        <f t="shared" si="16"/>
        <v>8</v>
      </c>
      <c r="U8" s="72">
        <f t="shared" si="17"/>
        <v>8</v>
      </c>
      <c r="V8" s="72">
        <f t="shared" si="18"/>
        <v>3</v>
      </c>
      <c r="W8" s="72">
        <f t="shared" si="19"/>
        <v>6</v>
      </c>
      <c r="X8" s="72">
        <f t="shared" si="20"/>
        <v>8</v>
      </c>
      <c r="Y8" s="72" t="str">
        <f t="shared" si="21"/>
        <v/>
      </c>
      <c r="Z8" s="72" t="str">
        <f t="shared" si="22"/>
        <v/>
      </c>
      <c r="AA8" s="72" t="str">
        <f t="shared" si="23"/>
        <v/>
      </c>
      <c r="AB8" s="72" t="str">
        <f t="shared" si="24"/>
        <v/>
      </c>
      <c r="AC8" s="72" t="str">
        <f t="shared" si="25"/>
        <v/>
      </c>
      <c r="AD8" s="72" t="str">
        <f t="shared" si="26"/>
        <v/>
      </c>
      <c r="AE8" s="72" t="str">
        <f t="shared" si="27"/>
        <v/>
      </c>
      <c r="AF8" s="72" t="str">
        <f t="shared" si="28"/>
        <v>quatre-vingt-</v>
      </c>
      <c r="AG8" s="72" t="str">
        <f t="shared" si="29"/>
        <v xml:space="preserve">quatre </v>
      </c>
      <c r="AH8" s="72" t="str">
        <f t="shared" si="30"/>
        <v xml:space="preserve">mille </v>
      </c>
      <c r="AI8" s="72" t="str">
        <f t="shared" si="31"/>
        <v xml:space="preserve">huit </v>
      </c>
      <c r="AJ8" s="72" t="str">
        <f t="shared" si="32"/>
        <v xml:space="preserve">cent </v>
      </c>
      <c r="AK8" s="72" t="str">
        <f t="shared" si="33"/>
        <v>quatre-vingt-</v>
      </c>
      <c r="AL8" s="72" t="str">
        <f t="shared" si="34"/>
        <v xml:space="preserve">trois </v>
      </c>
      <c r="AM8" s="72" t="str">
        <f t="shared" si="35"/>
        <v>DH</v>
      </c>
      <c r="AN8" s="72" t="str">
        <f t="shared" si="36"/>
        <v xml:space="preserve"> et </v>
      </c>
      <c r="AO8" s="72" t="str">
        <f t="shared" si="37"/>
        <v xml:space="preserve">soixante </v>
      </c>
      <c r="AP8" s="72" t="str">
        <f t="shared" si="38"/>
        <v xml:space="preserve">huit </v>
      </c>
      <c r="AQ8" s="72" t="str">
        <f t="shared" si="39"/>
        <v>centimes</v>
      </c>
      <c r="AR8" s="72" t="str">
        <f t="shared" si="40"/>
        <v xml:space="preserve"> </v>
      </c>
      <c r="AS8" s="72" t="str">
        <f t="shared" si="41"/>
        <v xml:space="preserve">cents </v>
      </c>
      <c r="AT8" s="72" t="str">
        <f t="shared" si="42"/>
        <v/>
      </c>
      <c r="AU8" s="72" t="str">
        <f t="shared" si="43"/>
        <v/>
      </c>
      <c r="AV8" s="72">
        <f t="shared" si="44"/>
        <v>0</v>
      </c>
      <c r="AW8" s="72" t="str">
        <f t="shared" si="45"/>
        <v xml:space="preserve">cent </v>
      </c>
      <c r="AX8" s="72" t="str">
        <f t="shared" si="46"/>
        <v>quatre-vingt-</v>
      </c>
      <c r="AY8" s="72" t="str">
        <f t="shared" si="47"/>
        <v xml:space="preserve">quatre </v>
      </c>
      <c r="AZ8" s="72" t="str">
        <f t="shared" si="48"/>
        <v xml:space="preserve">huit </v>
      </c>
      <c r="BA8" s="72" t="str">
        <f t="shared" si="49"/>
        <v xml:space="preserve">cent </v>
      </c>
      <c r="BB8" s="72" t="str">
        <f t="shared" si="50"/>
        <v>quatre-vingt-</v>
      </c>
      <c r="BC8" s="72" t="str">
        <f t="shared" si="51"/>
        <v xml:space="preserve">trois </v>
      </c>
      <c r="BD8" s="72" t="str">
        <f t="shared" si="52"/>
        <v xml:space="preserve">soixante </v>
      </c>
      <c r="BE8" s="72" t="str">
        <f t="shared" si="53"/>
        <v xml:space="preserve">huit </v>
      </c>
      <c r="BF8" s="72" t="str">
        <f t="shared" si="54"/>
        <v/>
      </c>
      <c r="BG8" s="72" t="str">
        <f t="shared" si="55"/>
        <v/>
      </c>
      <c r="BH8" s="72" t="str">
        <f t="shared" si="56"/>
        <v>quatre-vingt-</v>
      </c>
      <c r="BI8" s="72" t="str">
        <f t="shared" si="57"/>
        <v xml:space="preserve">quatre </v>
      </c>
      <c r="BJ8" s="72" t="str">
        <f t="shared" si="58"/>
        <v>quatre-vingt-</v>
      </c>
      <c r="BK8" s="72" t="str">
        <f t="shared" si="59"/>
        <v xml:space="preserve">trois </v>
      </c>
      <c r="BL8" s="72" t="str">
        <f t="shared" si="60"/>
        <v xml:space="preserve">soixante </v>
      </c>
      <c r="BM8" s="72" t="str">
        <f t="shared" si="61"/>
        <v xml:space="preserve">huit </v>
      </c>
      <c r="BN8" s="72" t="str">
        <f t="shared" si="62"/>
        <v/>
      </c>
      <c r="BO8" s="72" t="str">
        <f t="shared" si="63"/>
        <v/>
      </c>
      <c r="BP8" s="72" t="str">
        <f t="shared" si="64"/>
        <v>quatre-vingt-</v>
      </c>
      <c r="BQ8" s="72" t="str">
        <f t="shared" si="65"/>
        <v xml:space="preserve">quatre </v>
      </c>
      <c r="BR8" s="72" t="str">
        <f t="shared" si="66"/>
        <v>quatre-vingt-</v>
      </c>
      <c r="BS8" s="72" t="str">
        <f t="shared" si="67"/>
        <v xml:space="preserve">trois </v>
      </c>
      <c r="BT8" s="72" t="str">
        <f t="shared" si="68"/>
        <v xml:space="preserve">soixante </v>
      </c>
      <c r="BU8" s="72" t="str">
        <f t="shared" si="69"/>
        <v xml:space="preserve">huit </v>
      </c>
      <c r="BV8" s="72" t="str">
        <f t="shared" si="70"/>
        <v/>
      </c>
      <c r="BW8" s="72">
        <f t="shared" si="71"/>
        <v>0</v>
      </c>
      <c r="BX8" s="72" t="str">
        <f t="shared" si="72"/>
        <v>quatre-vingt-</v>
      </c>
      <c r="BY8" s="72" t="str">
        <f t="shared" si="73"/>
        <v xml:space="preserve">quatre </v>
      </c>
      <c r="BZ8" s="72" t="str">
        <f t="shared" si="74"/>
        <v>quatre-vingt-</v>
      </c>
      <c r="CA8" s="72">
        <f t="shared" si="75"/>
        <v>0</v>
      </c>
      <c r="CB8" s="72" t="str">
        <f t="shared" si="76"/>
        <v xml:space="preserve">soixante </v>
      </c>
      <c r="CC8" s="72" t="str">
        <f t="shared" si="77"/>
        <v xml:space="preserve">huit </v>
      </c>
      <c r="CD8" s="72" t="str">
        <f t="shared" si="78"/>
        <v/>
      </c>
      <c r="CE8" s="72" t="str">
        <f t="shared" si="79"/>
        <v>quatre-vingt-</v>
      </c>
      <c r="CF8" s="72">
        <f t="shared" si="80"/>
        <v>0</v>
      </c>
      <c r="CG8" s="72" t="str">
        <f t="shared" si="81"/>
        <v>quatre-vingt-</v>
      </c>
      <c r="CH8" s="72" t="str">
        <f t="shared" si="81"/>
        <v xml:space="preserve">soixante </v>
      </c>
      <c r="CI8" s="72" t="str">
        <f t="shared" si="82"/>
        <v/>
      </c>
      <c r="CJ8" s="72" t="str">
        <f t="shared" si="83"/>
        <v>quatre-vingt-</v>
      </c>
      <c r="CK8" s="72" t="str">
        <f t="shared" si="83"/>
        <v>quatre-vingt-</v>
      </c>
      <c r="CL8" s="72" t="str">
        <f t="shared" si="83"/>
        <v xml:space="preserve">soixante </v>
      </c>
      <c r="CM8" s="72" t="str">
        <f t="shared" si="84"/>
        <v/>
      </c>
      <c r="CN8" s="72" t="str">
        <f t="shared" si="85"/>
        <v>quatre-vingt-</v>
      </c>
      <c r="CO8" s="72" t="str">
        <f t="shared" si="86"/>
        <v>quatre-vingt-</v>
      </c>
      <c r="CP8" s="72" t="str">
        <f t="shared" si="87"/>
        <v xml:space="preserve">soixante </v>
      </c>
      <c r="CQ8" s="72" t="str">
        <f t="shared" si="88"/>
        <v/>
      </c>
      <c r="CR8" s="72" t="str">
        <f t="shared" si="89"/>
        <v>quatre-vingt-</v>
      </c>
      <c r="CS8" s="72" t="str">
        <f t="shared" si="90"/>
        <v>quatre-vingt-</v>
      </c>
      <c r="CT8" s="72" t="str">
        <f t="shared" si="91"/>
        <v xml:space="preserve">soixante </v>
      </c>
      <c r="CU8" s="72"/>
      <c r="CV8" s="72"/>
      <c r="CW8" s="73"/>
    </row>
    <row r="9" spans="1:101">
      <c r="A9" s="81">
        <v>8</v>
      </c>
      <c r="B9" s="70">
        <f>+'FACTURES DE VENTES'!D286</f>
        <v>14227.199999999997</v>
      </c>
      <c r="C9" s="71" t="str">
        <f t="shared" si="0"/>
        <v>quatorze mille deux cent vingt sept DH et vingt centimes</v>
      </c>
      <c r="D9" s="72" t="str">
        <f t="shared" si="1"/>
        <v>Quatorze mille deux cent vingt sept DH et vingt centimes</v>
      </c>
      <c r="E9" s="72">
        <f t="shared" si="2"/>
        <v>0</v>
      </c>
      <c r="F9" s="72">
        <f t="shared" si="3"/>
        <v>14</v>
      </c>
      <c r="G9" s="72">
        <f t="shared" si="4"/>
        <v>227</v>
      </c>
      <c r="H9" s="72">
        <f t="shared" si="5"/>
        <v>20</v>
      </c>
      <c r="I9" s="72">
        <f t="shared" si="6"/>
        <v>0</v>
      </c>
      <c r="J9" s="72"/>
      <c r="K9" s="72">
        <f t="shared" si="7"/>
        <v>14</v>
      </c>
      <c r="L9" s="72">
        <f t="shared" si="8"/>
        <v>27</v>
      </c>
      <c r="M9" s="72">
        <f t="shared" si="9"/>
        <v>20</v>
      </c>
      <c r="N9" s="72">
        <f t="shared" si="10"/>
        <v>0</v>
      </c>
      <c r="O9" s="72">
        <f t="shared" si="11"/>
        <v>0</v>
      </c>
      <c r="P9" s="72">
        <f t="shared" si="12"/>
        <v>0</v>
      </c>
      <c r="Q9" s="72">
        <f t="shared" si="13"/>
        <v>0</v>
      </c>
      <c r="R9" s="72">
        <f t="shared" si="14"/>
        <v>1</v>
      </c>
      <c r="S9" s="72">
        <f t="shared" si="15"/>
        <v>4</v>
      </c>
      <c r="T9" s="72">
        <f t="shared" si="16"/>
        <v>2</v>
      </c>
      <c r="U9" s="72">
        <f t="shared" si="17"/>
        <v>2</v>
      </c>
      <c r="V9" s="72">
        <f t="shared" si="18"/>
        <v>7</v>
      </c>
      <c r="W9" s="72">
        <f t="shared" si="19"/>
        <v>2</v>
      </c>
      <c r="X9" s="72">
        <f t="shared" si="20"/>
        <v>0</v>
      </c>
      <c r="Y9" s="72" t="str">
        <f t="shared" si="21"/>
        <v/>
      </c>
      <c r="Z9" s="72" t="str">
        <f t="shared" si="22"/>
        <v/>
      </c>
      <c r="AA9" s="72" t="str">
        <f t="shared" si="23"/>
        <v/>
      </c>
      <c r="AB9" s="72" t="str">
        <f t="shared" si="24"/>
        <v/>
      </c>
      <c r="AC9" s="72" t="str">
        <f t="shared" si="25"/>
        <v/>
      </c>
      <c r="AD9" s="72" t="str">
        <f t="shared" si="26"/>
        <v/>
      </c>
      <c r="AE9" s="72" t="str">
        <f t="shared" si="27"/>
        <v/>
      </c>
      <c r="AF9" s="72" t="str">
        <f t="shared" si="28"/>
        <v xml:space="preserve">quatorze </v>
      </c>
      <c r="AG9" s="72" t="str">
        <f t="shared" si="29"/>
        <v/>
      </c>
      <c r="AH9" s="72" t="str">
        <f t="shared" si="30"/>
        <v xml:space="preserve">mille </v>
      </c>
      <c r="AI9" s="72" t="str">
        <f t="shared" si="31"/>
        <v xml:space="preserve">deux </v>
      </c>
      <c r="AJ9" s="72" t="str">
        <f t="shared" si="32"/>
        <v xml:space="preserve">cent </v>
      </c>
      <c r="AK9" s="72" t="str">
        <f t="shared" si="33"/>
        <v xml:space="preserve">vingt </v>
      </c>
      <c r="AL9" s="72" t="str">
        <f t="shared" si="34"/>
        <v xml:space="preserve">sept </v>
      </c>
      <c r="AM9" s="72" t="str">
        <f t="shared" si="35"/>
        <v>DH</v>
      </c>
      <c r="AN9" s="72" t="str">
        <f t="shared" si="36"/>
        <v xml:space="preserve"> et </v>
      </c>
      <c r="AO9" s="72" t="str">
        <f t="shared" si="37"/>
        <v xml:space="preserve">vingt </v>
      </c>
      <c r="AP9" s="72" t="str">
        <f t="shared" si="38"/>
        <v/>
      </c>
      <c r="AQ9" s="72" t="str">
        <f t="shared" si="39"/>
        <v>centimes</v>
      </c>
      <c r="AR9" s="72" t="str">
        <f t="shared" si="40"/>
        <v xml:space="preserve"> </v>
      </c>
      <c r="AS9" s="72" t="str">
        <f t="shared" si="41"/>
        <v xml:space="preserve">cents </v>
      </c>
      <c r="AT9" s="72" t="str">
        <f t="shared" si="42"/>
        <v/>
      </c>
      <c r="AU9" s="72" t="str">
        <f t="shared" si="43"/>
        <v/>
      </c>
      <c r="AV9" s="72">
        <f t="shared" si="44"/>
        <v>0</v>
      </c>
      <c r="AW9" s="72" t="str">
        <f t="shared" si="45"/>
        <v xml:space="preserve">cent </v>
      </c>
      <c r="AX9" s="72" t="str">
        <f t="shared" si="46"/>
        <v xml:space="preserve">quatorze </v>
      </c>
      <c r="AY9" s="72" t="str">
        <f t="shared" si="47"/>
        <v/>
      </c>
      <c r="AZ9" s="72">
        <f t="shared" si="48"/>
        <v>0</v>
      </c>
      <c r="BA9" s="72" t="str">
        <f t="shared" si="49"/>
        <v xml:space="preserve">cent </v>
      </c>
      <c r="BB9" s="72" t="str">
        <f t="shared" si="50"/>
        <v xml:space="preserve">vingt </v>
      </c>
      <c r="BC9" s="72" t="str">
        <f t="shared" si="51"/>
        <v xml:space="preserve">sept </v>
      </c>
      <c r="BD9" s="72" t="str">
        <f t="shared" si="52"/>
        <v xml:space="preserve">vingt </v>
      </c>
      <c r="BE9" s="72" t="str">
        <f t="shared" si="53"/>
        <v/>
      </c>
      <c r="BF9" s="72" t="str">
        <f t="shared" si="54"/>
        <v/>
      </c>
      <c r="BG9" s="72" t="str">
        <f t="shared" si="55"/>
        <v/>
      </c>
      <c r="BH9" s="72" t="str">
        <f t="shared" si="56"/>
        <v/>
      </c>
      <c r="BI9" s="72" t="str">
        <f t="shared" si="57"/>
        <v xml:space="preserve">quatre </v>
      </c>
      <c r="BJ9" s="72" t="str">
        <f t="shared" si="58"/>
        <v xml:space="preserve">vingt </v>
      </c>
      <c r="BK9" s="72" t="str">
        <f t="shared" si="59"/>
        <v xml:space="preserve">sept </v>
      </c>
      <c r="BL9" s="72" t="str">
        <f t="shared" si="60"/>
        <v xml:space="preserve">vingt </v>
      </c>
      <c r="BM9" s="72" t="str">
        <f t="shared" si="61"/>
        <v/>
      </c>
      <c r="BN9" s="72" t="str">
        <f t="shared" si="62"/>
        <v/>
      </c>
      <c r="BO9" s="72" t="str">
        <f t="shared" si="63"/>
        <v/>
      </c>
      <c r="BP9" s="72" t="str">
        <f t="shared" si="64"/>
        <v/>
      </c>
      <c r="BQ9" s="72" t="str">
        <f t="shared" si="65"/>
        <v xml:space="preserve">quatre </v>
      </c>
      <c r="BR9" s="72" t="str">
        <f t="shared" si="66"/>
        <v xml:space="preserve">vingt </v>
      </c>
      <c r="BS9" s="72" t="str">
        <f t="shared" si="67"/>
        <v xml:space="preserve">sept </v>
      </c>
      <c r="BT9" s="72" t="str">
        <f t="shared" si="68"/>
        <v xml:space="preserve">vingt </v>
      </c>
      <c r="BU9" s="72" t="str">
        <f t="shared" si="69"/>
        <v/>
      </c>
      <c r="BV9" s="72" t="str">
        <f t="shared" si="70"/>
        <v/>
      </c>
      <c r="BW9" s="72">
        <f t="shared" si="71"/>
        <v>0</v>
      </c>
      <c r="BX9" s="72" t="str">
        <f t="shared" si="72"/>
        <v/>
      </c>
      <c r="BY9" s="72" t="str">
        <f t="shared" si="73"/>
        <v xml:space="preserve">quatre </v>
      </c>
      <c r="BZ9" s="72" t="str">
        <f t="shared" si="74"/>
        <v xml:space="preserve">vingt </v>
      </c>
      <c r="CA9" s="72" t="str">
        <f t="shared" si="75"/>
        <v xml:space="preserve">sept </v>
      </c>
      <c r="CB9" s="72" t="str">
        <f t="shared" si="76"/>
        <v xml:space="preserve">vingt </v>
      </c>
      <c r="CC9" s="72">
        <f t="shared" si="77"/>
        <v>0</v>
      </c>
      <c r="CD9" s="72" t="str">
        <f t="shared" si="78"/>
        <v/>
      </c>
      <c r="CE9" s="72" t="str">
        <f t="shared" si="79"/>
        <v/>
      </c>
      <c r="CF9" s="72">
        <f t="shared" si="80"/>
        <v>0</v>
      </c>
      <c r="CG9" s="72" t="str">
        <f t="shared" si="81"/>
        <v xml:space="preserve">vingt </v>
      </c>
      <c r="CH9" s="72" t="str">
        <f t="shared" si="81"/>
        <v xml:space="preserve">vingt </v>
      </c>
      <c r="CI9" s="72" t="str">
        <f t="shared" si="82"/>
        <v/>
      </c>
      <c r="CJ9" s="72" t="str">
        <f t="shared" si="83"/>
        <v/>
      </c>
      <c r="CK9" s="72" t="str">
        <f t="shared" si="83"/>
        <v xml:space="preserve">vingt </v>
      </c>
      <c r="CL9" s="72" t="str">
        <f t="shared" si="83"/>
        <v xml:space="preserve">vingt </v>
      </c>
      <c r="CM9" s="72" t="str">
        <f t="shared" si="84"/>
        <v/>
      </c>
      <c r="CN9" s="72" t="str">
        <f t="shared" si="85"/>
        <v/>
      </c>
      <c r="CO9" s="72" t="str">
        <f t="shared" si="86"/>
        <v xml:space="preserve">vingt </v>
      </c>
      <c r="CP9" s="72" t="str">
        <f t="shared" si="87"/>
        <v xml:space="preserve">vingt </v>
      </c>
      <c r="CQ9" s="72" t="str">
        <f t="shared" si="88"/>
        <v/>
      </c>
      <c r="CR9" s="72" t="str">
        <f t="shared" si="89"/>
        <v/>
      </c>
      <c r="CS9" s="72" t="str">
        <f t="shared" si="90"/>
        <v/>
      </c>
      <c r="CT9" s="72" t="str">
        <f t="shared" si="91"/>
        <v/>
      </c>
      <c r="CU9" s="72"/>
      <c r="CV9" s="72"/>
      <c r="CW9" s="73"/>
    </row>
    <row r="10" spans="1:101">
      <c r="A10" s="81">
        <v>9</v>
      </c>
      <c r="B10" s="84">
        <f>+'FACTURES DE VENTES'!D323</f>
        <v>9360</v>
      </c>
      <c r="C10" s="71" t="str">
        <f t="shared" si="0"/>
        <v>neuf mille trois cent soixante DH</v>
      </c>
      <c r="D10" s="72" t="str">
        <f t="shared" si="1"/>
        <v>Neuf mille trois cent soixante DH</v>
      </c>
      <c r="E10" s="72">
        <f t="shared" si="2"/>
        <v>0</v>
      </c>
      <c r="F10" s="72">
        <f t="shared" si="3"/>
        <v>9</v>
      </c>
      <c r="G10" s="72">
        <f t="shared" si="4"/>
        <v>360</v>
      </c>
      <c r="H10" s="72">
        <f t="shared" si="5"/>
        <v>0</v>
      </c>
      <c r="I10" s="72">
        <f t="shared" si="6"/>
        <v>0</v>
      </c>
      <c r="J10" s="72"/>
      <c r="K10" s="72">
        <f t="shared" si="7"/>
        <v>9</v>
      </c>
      <c r="L10" s="72">
        <f t="shared" si="8"/>
        <v>60</v>
      </c>
      <c r="M10" s="72">
        <f t="shared" si="9"/>
        <v>0</v>
      </c>
      <c r="N10" s="72">
        <f t="shared" si="10"/>
        <v>0</v>
      </c>
      <c r="O10" s="72">
        <f t="shared" si="11"/>
        <v>0</v>
      </c>
      <c r="P10" s="72">
        <f t="shared" si="12"/>
        <v>0</v>
      </c>
      <c r="Q10" s="72">
        <f t="shared" si="13"/>
        <v>0</v>
      </c>
      <c r="R10" s="72">
        <f t="shared" si="14"/>
        <v>0</v>
      </c>
      <c r="S10" s="72">
        <f t="shared" si="15"/>
        <v>9</v>
      </c>
      <c r="T10" s="72">
        <f t="shared" si="16"/>
        <v>3</v>
      </c>
      <c r="U10" s="72">
        <f t="shared" si="17"/>
        <v>6</v>
      </c>
      <c r="V10" s="72">
        <f t="shared" si="18"/>
        <v>0</v>
      </c>
      <c r="W10" s="72">
        <f t="shared" si="19"/>
        <v>0</v>
      </c>
      <c r="X10" s="72">
        <f t="shared" si="20"/>
        <v>0</v>
      </c>
      <c r="Y10" s="72" t="str">
        <f t="shared" si="21"/>
        <v/>
      </c>
      <c r="Z10" s="72" t="str">
        <f t="shared" si="22"/>
        <v/>
      </c>
      <c r="AA10" s="72" t="str">
        <f t="shared" si="23"/>
        <v/>
      </c>
      <c r="AB10" s="72" t="str">
        <f t="shared" si="24"/>
        <v/>
      </c>
      <c r="AC10" s="72" t="str">
        <f t="shared" si="25"/>
        <v/>
      </c>
      <c r="AD10" s="72" t="str">
        <f t="shared" si="26"/>
        <v/>
      </c>
      <c r="AE10" s="72" t="str">
        <f t="shared" si="27"/>
        <v/>
      </c>
      <c r="AF10" s="72" t="str">
        <f t="shared" si="28"/>
        <v/>
      </c>
      <c r="AG10" s="72" t="str">
        <f t="shared" si="29"/>
        <v xml:space="preserve">neuf </v>
      </c>
      <c r="AH10" s="72" t="str">
        <f t="shared" si="30"/>
        <v xml:space="preserve">mille </v>
      </c>
      <c r="AI10" s="72" t="str">
        <f t="shared" si="31"/>
        <v xml:space="preserve">trois </v>
      </c>
      <c r="AJ10" s="72" t="str">
        <f t="shared" si="32"/>
        <v xml:space="preserve">cent </v>
      </c>
      <c r="AK10" s="72" t="str">
        <f t="shared" si="33"/>
        <v xml:space="preserve">soixante </v>
      </c>
      <c r="AL10" s="72" t="str">
        <f t="shared" si="34"/>
        <v/>
      </c>
      <c r="AM10" s="72" t="str">
        <f t="shared" si="35"/>
        <v>DH</v>
      </c>
      <c r="AN10" s="72" t="str">
        <f t="shared" si="36"/>
        <v/>
      </c>
      <c r="AO10" s="72" t="str">
        <f t="shared" si="37"/>
        <v/>
      </c>
      <c r="AP10" s="72" t="str">
        <f t="shared" si="38"/>
        <v/>
      </c>
      <c r="AQ10" s="72" t="str">
        <f t="shared" si="39"/>
        <v/>
      </c>
      <c r="AR10" s="72" t="str">
        <f t="shared" si="40"/>
        <v xml:space="preserve"> </v>
      </c>
      <c r="AS10" s="72" t="str">
        <f t="shared" si="41"/>
        <v xml:space="preserve">cents </v>
      </c>
      <c r="AT10" s="72" t="str">
        <f t="shared" si="42"/>
        <v/>
      </c>
      <c r="AU10" s="72" t="str">
        <f t="shared" si="43"/>
        <v/>
      </c>
      <c r="AV10" s="72">
        <f t="shared" si="44"/>
        <v>0</v>
      </c>
      <c r="AW10" s="72" t="str">
        <f t="shared" si="45"/>
        <v xml:space="preserve">cent </v>
      </c>
      <c r="AX10" s="72" t="str">
        <f t="shared" si="46"/>
        <v/>
      </c>
      <c r="AY10" s="72" t="str">
        <f t="shared" si="47"/>
        <v xml:space="preserve">neuf </v>
      </c>
      <c r="AZ10" s="72">
        <f t="shared" si="48"/>
        <v>0</v>
      </c>
      <c r="BA10" s="72" t="str">
        <f t="shared" si="49"/>
        <v xml:space="preserve">cent </v>
      </c>
      <c r="BB10" s="72" t="str">
        <f t="shared" si="50"/>
        <v xml:space="preserve">soixante </v>
      </c>
      <c r="BC10" s="72" t="str">
        <f t="shared" si="51"/>
        <v/>
      </c>
      <c r="BD10" s="72" t="str">
        <f t="shared" si="52"/>
        <v/>
      </c>
      <c r="BE10" s="72" t="str">
        <f t="shared" si="53"/>
        <v/>
      </c>
      <c r="BF10" s="72" t="str">
        <f t="shared" si="54"/>
        <v/>
      </c>
      <c r="BG10" s="72" t="str">
        <f t="shared" si="55"/>
        <v/>
      </c>
      <c r="BH10" s="72" t="str">
        <f t="shared" si="56"/>
        <v/>
      </c>
      <c r="BI10" s="72" t="str">
        <f t="shared" si="57"/>
        <v xml:space="preserve">neuf </v>
      </c>
      <c r="BJ10" s="72" t="str">
        <f t="shared" si="58"/>
        <v xml:space="preserve">soixante </v>
      </c>
      <c r="BK10" s="72" t="str">
        <f t="shared" si="59"/>
        <v/>
      </c>
      <c r="BL10" s="72" t="str">
        <f t="shared" si="60"/>
        <v/>
      </c>
      <c r="BM10" s="72" t="str">
        <f t="shared" si="61"/>
        <v/>
      </c>
      <c r="BN10" s="72" t="str">
        <f t="shared" si="62"/>
        <v/>
      </c>
      <c r="BO10" s="72" t="str">
        <f t="shared" si="63"/>
        <v/>
      </c>
      <c r="BP10" s="72" t="str">
        <f t="shared" si="64"/>
        <v/>
      </c>
      <c r="BQ10" s="72" t="str">
        <f t="shared" si="65"/>
        <v xml:space="preserve">neuf </v>
      </c>
      <c r="BR10" s="72" t="str">
        <f t="shared" si="66"/>
        <v xml:space="preserve">soixante </v>
      </c>
      <c r="BS10" s="72" t="str">
        <f t="shared" si="67"/>
        <v/>
      </c>
      <c r="BT10" s="72" t="str">
        <f t="shared" si="68"/>
        <v/>
      </c>
      <c r="BU10" s="72" t="str">
        <f t="shared" si="69"/>
        <v/>
      </c>
      <c r="BV10" s="72" t="str">
        <f t="shared" si="70"/>
        <v/>
      </c>
      <c r="BW10" s="72">
        <f t="shared" si="71"/>
        <v>0</v>
      </c>
      <c r="BX10" s="72" t="str">
        <f t="shared" si="72"/>
        <v/>
      </c>
      <c r="BY10" s="72" t="str">
        <f t="shared" si="73"/>
        <v xml:space="preserve">neuf </v>
      </c>
      <c r="BZ10" s="72" t="str">
        <f t="shared" si="74"/>
        <v xml:space="preserve">soixante </v>
      </c>
      <c r="CA10" s="72">
        <f t="shared" si="75"/>
        <v>0</v>
      </c>
      <c r="CB10" s="72" t="str">
        <f t="shared" si="76"/>
        <v/>
      </c>
      <c r="CC10" s="72">
        <f t="shared" si="77"/>
        <v>0</v>
      </c>
      <c r="CD10" s="72" t="str">
        <f t="shared" si="78"/>
        <v/>
      </c>
      <c r="CE10" s="72" t="str">
        <f t="shared" si="79"/>
        <v/>
      </c>
      <c r="CF10" s="72" t="str">
        <f t="shared" si="80"/>
        <v xml:space="preserve">neuf </v>
      </c>
      <c r="CG10" s="72" t="str">
        <f t="shared" si="81"/>
        <v xml:space="preserve">soixante </v>
      </c>
      <c r="CH10" s="72" t="str">
        <f t="shared" si="81"/>
        <v/>
      </c>
      <c r="CI10" s="72" t="str">
        <f t="shared" si="82"/>
        <v/>
      </c>
      <c r="CJ10" s="72" t="str">
        <f t="shared" si="83"/>
        <v/>
      </c>
      <c r="CK10" s="72" t="str">
        <f t="shared" si="83"/>
        <v xml:space="preserve">soixante </v>
      </c>
      <c r="CL10" s="72" t="str">
        <f t="shared" si="83"/>
        <v/>
      </c>
      <c r="CM10" s="72" t="str">
        <f t="shared" si="84"/>
        <v/>
      </c>
      <c r="CN10" s="72" t="str">
        <f t="shared" si="85"/>
        <v/>
      </c>
      <c r="CO10" s="72" t="str">
        <f t="shared" si="86"/>
        <v xml:space="preserve">soixante </v>
      </c>
      <c r="CP10" s="72" t="str">
        <f t="shared" si="87"/>
        <v/>
      </c>
      <c r="CQ10" s="72" t="str">
        <f t="shared" si="88"/>
        <v/>
      </c>
      <c r="CR10" s="72" t="str">
        <f t="shared" si="89"/>
        <v/>
      </c>
      <c r="CS10" s="72" t="str">
        <f t="shared" si="90"/>
        <v xml:space="preserve">soixante </v>
      </c>
      <c r="CT10" s="72" t="str">
        <f t="shared" si="91"/>
        <v/>
      </c>
      <c r="CU10" s="72"/>
      <c r="CV10" s="72"/>
      <c r="CW10" s="73"/>
    </row>
    <row r="11" spans="1:101">
      <c r="A11" s="81">
        <v>10</v>
      </c>
      <c r="B11" s="84">
        <f>+'FACTURES DE VENTES'!D360</f>
        <v>27187.200000000001</v>
      </c>
      <c r="C11" s="71" t="str">
        <f t="shared" si="0"/>
        <v>vingt sept mille cent quatre-vingt-sept DH et vingt centimes</v>
      </c>
      <c r="D11" s="72" t="str">
        <f t="shared" si="1"/>
        <v>Vingt sept mille cent quatre-vingt-sept DH et vingt centimes</v>
      </c>
      <c r="E11" s="72">
        <f t="shared" si="2"/>
        <v>0</v>
      </c>
      <c r="F11" s="72">
        <f t="shared" si="3"/>
        <v>27</v>
      </c>
      <c r="G11" s="72">
        <f t="shared" si="4"/>
        <v>187</v>
      </c>
      <c r="H11" s="72">
        <f t="shared" si="5"/>
        <v>20</v>
      </c>
      <c r="I11" s="72">
        <f t="shared" si="6"/>
        <v>0</v>
      </c>
      <c r="J11" s="72"/>
      <c r="K11" s="72">
        <f t="shared" si="7"/>
        <v>27</v>
      </c>
      <c r="L11" s="72">
        <f t="shared" si="8"/>
        <v>87</v>
      </c>
      <c r="M11" s="72">
        <f t="shared" si="9"/>
        <v>20</v>
      </c>
      <c r="N11" s="72">
        <f t="shared" si="10"/>
        <v>0</v>
      </c>
      <c r="O11" s="72">
        <f t="shared" si="11"/>
        <v>0</v>
      </c>
      <c r="P11" s="72">
        <f t="shared" si="12"/>
        <v>0</v>
      </c>
      <c r="Q11" s="72">
        <f t="shared" si="13"/>
        <v>0</v>
      </c>
      <c r="R11" s="72">
        <f t="shared" si="14"/>
        <v>2</v>
      </c>
      <c r="S11" s="72">
        <f t="shared" si="15"/>
        <v>7</v>
      </c>
      <c r="T11" s="72">
        <f t="shared" si="16"/>
        <v>1</v>
      </c>
      <c r="U11" s="72">
        <f t="shared" si="17"/>
        <v>8</v>
      </c>
      <c r="V11" s="72">
        <f t="shared" si="18"/>
        <v>7</v>
      </c>
      <c r="W11" s="72">
        <f t="shared" si="19"/>
        <v>2</v>
      </c>
      <c r="X11" s="72">
        <f t="shared" si="20"/>
        <v>0</v>
      </c>
      <c r="Y11" s="72" t="str">
        <f t="shared" si="21"/>
        <v/>
      </c>
      <c r="Z11" s="72" t="str">
        <f t="shared" si="22"/>
        <v/>
      </c>
      <c r="AA11" s="72" t="str">
        <f t="shared" si="23"/>
        <v/>
      </c>
      <c r="AB11" s="72" t="str">
        <f t="shared" si="24"/>
        <v/>
      </c>
      <c r="AC11" s="72" t="str">
        <f t="shared" si="25"/>
        <v/>
      </c>
      <c r="AD11" s="72" t="str">
        <f t="shared" si="26"/>
        <v/>
      </c>
      <c r="AE11" s="72" t="str">
        <f t="shared" si="27"/>
        <v/>
      </c>
      <c r="AF11" s="72" t="str">
        <f t="shared" si="28"/>
        <v xml:space="preserve">vingt </v>
      </c>
      <c r="AG11" s="72" t="str">
        <f t="shared" si="29"/>
        <v xml:space="preserve">sept </v>
      </c>
      <c r="AH11" s="72" t="str">
        <f t="shared" si="30"/>
        <v xml:space="preserve">mille </v>
      </c>
      <c r="AI11" s="72" t="str">
        <f t="shared" si="31"/>
        <v/>
      </c>
      <c r="AJ11" s="72" t="str">
        <f t="shared" si="32"/>
        <v xml:space="preserve">cent </v>
      </c>
      <c r="AK11" s="72" t="str">
        <f t="shared" si="33"/>
        <v>quatre-vingt-</v>
      </c>
      <c r="AL11" s="72" t="str">
        <f t="shared" si="34"/>
        <v xml:space="preserve">sept </v>
      </c>
      <c r="AM11" s="72" t="str">
        <f t="shared" si="35"/>
        <v>DH</v>
      </c>
      <c r="AN11" s="72" t="str">
        <f t="shared" si="36"/>
        <v xml:space="preserve"> et </v>
      </c>
      <c r="AO11" s="72" t="str">
        <f t="shared" si="37"/>
        <v xml:space="preserve">vingt </v>
      </c>
      <c r="AP11" s="72" t="str">
        <f t="shared" si="38"/>
        <v/>
      </c>
      <c r="AQ11" s="72" t="str">
        <f t="shared" si="39"/>
        <v>centimes</v>
      </c>
      <c r="AR11" s="72" t="str">
        <f t="shared" si="40"/>
        <v xml:space="preserve"> </v>
      </c>
      <c r="AS11" s="72" t="str">
        <f t="shared" si="41"/>
        <v xml:space="preserve">cents </v>
      </c>
      <c r="AT11" s="72" t="str">
        <f t="shared" si="42"/>
        <v/>
      </c>
      <c r="AU11" s="72" t="str">
        <f t="shared" si="43"/>
        <v/>
      </c>
      <c r="AV11" s="72">
        <f t="shared" si="44"/>
        <v>0</v>
      </c>
      <c r="AW11" s="72" t="str">
        <f t="shared" si="45"/>
        <v xml:space="preserve">cent </v>
      </c>
      <c r="AX11" s="72" t="str">
        <f t="shared" si="46"/>
        <v xml:space="preserve">vingt </v>
      </c>
      <c r="AY11" s="72" t="str">
        <f t="shared" si="47"/>
        <v xml:space="preserve">sept </v>
      </c>
      <c r="AZ11" s="72">
        <f t="shared" si="48"/>
        <v>0</v>
      </c>
      <c r="BA11" s="72" t="str">
        <f t="shared" si="49"/>
        <v xml:space="preserve">cent </v>
      </c>
      <c r="BB11" s="72" t="str">
        <f t="shared" si="50"/>
        <v>quatre-vingt-</v>
      </c>
      <c r="BC11" s="72" t="str">
        <f t="shared" si="51"/>
        <v xml:space="preserve">sept </v>
      </c>
      <c r="BD11" s="72" t="str">
        <f t="shared" si="52"/>
        <v xml:space="preserve">vingt </v>
      </c>
      <c r="BE11" s="72" t="str">
        <f t="shared" si="53"/>
        <v/>
      </c>
      <c r="BF11" s="72" t="str">
        <f t="shared" si="54"/>
        <v/>
      </c>
      <c r="BG11" s="72" t="str">
        <f t="shared" si="55"/>
        <v/>
      </c>
      <c r="BH11" s="72" t="str">
        <f t="shared" si="56"/>
        <v xml:space="preserve">vingt </v>
      </c>
      <c r="BI11" s="72" t="str">
        <f t="shared" si="57"/>
        <v xml:space="preserve">sept </v>
      </c>
      <c r="BJ11" s="72" t="str">
        <f t="shared" si="58"/>
        <v>quatre-vingt-</v>
      </c>
      <c r="BK11" s="72" t="str">
        <f t="shared" si="59"/>
        <v xml:space="preserve">sept </v>
      </c>
      <c r="BL11" s="72" t="str">
        <f t="shared" si="60"/>
        <v xml:space="preserve">vingt </v>
      </c>
      <c r="BM11" s="72" t="str">
        <f t="shared" si="61"/>
        <v/>
      </c>
      <c r="BN11" s="72" t="str">
        <f t="shared" si="62"/>
        <v/>
      </c>
      <c r="BO11" s="72" t="str">
        <f t="shared" si="63"/>
        <v/>
      </c>
      <c r="BP11" s="72" t="str">
        <f t="shared" si="64"/>
        <v xml:space="preserve">vingt </v>
      </c>
      <c r="BQ11" s="72" t="str">
        <f t="shared" si="65"/>
        <v xml:space="preserve">sept </v>
      </c>
      <c r="BR11" s="72" t="str">
        <f t="shared" si="66"/>
        <v>quatre-vingt-</v>
      </c>
      <c r="BS11" s="72" t="str">
        <f t="shared" si="67"/>
        <v xml:space="preserve">sept </v>
      </c>
      <c r="BT11" s="72" t="str">
        <f t="shared" si="68"/>
        <v xml:space="preserve">vingt </v>
      </c>
      <c r="BU11" s="72" t="str">
        <f t="shared" si="69"/>
        <v/>
      </c>
      <c r="BV11" s="72" t="str">
        <f t="shared" si="70"/>
        <v/>
      </c>
      <c r="BW11" s="72">
        <f t="shared" si="71"/>
        <v>0</v>
      </c>
      <c r="BX11" s="72" t="str">
        <f t="shared" si="72"/>
        <v xml:space="preserve">vingt </v>
      </c>
      <c r="BY11" s="72" t="str">
        <f t="shared" si="73"/>
        <v xml:space="preserve">sept </v>
      </c>
      <c r="BZ11" s="72" t="str">
        <f t="shared" si="74"/>
        <v>quatre-vingt-</v>
      </c>
      <c r="CA11" s="72" t="str">
        <f t="shared" si="75"/>
        <v xml:space="preserve">sept </v>
      </c>
      <c r="CB11" s="72" t="str">
        <f t="shared" si="76"/>
        <v xml:space="preserve">vingt </v>
      </c>
      <c r="CC11" s="72">
        <f t="shared" si="77"/>
        <v>0</v>
      </c>
      <c r="CD11" s="72" t="str">
        <f t="shared" si="78"/>
        <v/>
      </c>
      <c r="CE11" s="72" t="str">
        <f t="shared" si="79"/>
        <v xml:space="preserve">vingt </v>
      </c>
      <c r="CF11" s="72" t="str">
        <f t="shared" si="80"/>
        <v xml:space="preserve">sept </v>
      </c>
      <c r="CG11" s="72" t="str">
        <f t="shared" si="81"/>
        <v>quatre-vingt-</v>
      </c>
      <c r="CH11" s="72" t="str">
        <f t="shared" si="81"/>
        <v xml:space="preserve">vingt </v>
      </c>
      <c r="CI11" s="72" t="str">
        <f t="shared" si="82"/>
        <v/>
      </c>
      <c r="CJ11" s="72" t="str">
        <f t="shared" si="83"/>
        <v xml:space="preserve">vingt </v>
      </c>
      <c r="CK11" s="72" t="str">
        <f t="shared" si="83"/>
        <v>quatre-vingt-</v>
      </c>
      <c r="CL11" s="72" t="str">
        <f t="shared" si="83"/>
        <v xml:space="preserve">vingt </v>
      </c>
      <c r="CM11" s="72" t="str">
        <f t="shared" si="84"/>
        <v/>
      </c>
      <c r="CN11" s="72" t="str">
        <f t="shared" si="85"/>
        <v xml:space="preserve">vingt </v>
      </c>
      <c r="CO11" s="72" t="str">
        <f t="shared" si="86"/>
        <v>quatre-vingt-</v>
      </c>
      <c r="CP11" s="72" t="str">
        <f t="shared" si="87"/>
        <v xml:space="preserve">vingt </v>
      </c>
      <c r="CQ11" s="72" t="str">
        <f t="shared" si="88"/>
        <v/>
      </c>
      <c r="CR11" s="72" t="str">
        <f t="shared" si="89"/>
        <v/>
      </c>
      <c r="CS11" s="72" t="str">
        <f t="shared" si="90"/>
        <v>quatre-vingt-</v>
      </c>
      <c r="CT11" s="72" t="str">
        <f t="shared" si="91"/>
        <v/>
      </c>
      <c r="CU11" s="72"/>
      <c r="CV11" s="72"/>
      <c r="CW11" s="73"/>
    </row>
    <row r="12" spans="1:101">
      <c r="A12" s="81">
        <v>11</v>
      </c>
      <c r="B12" s="84">
        <f>+'FACTURES DE VENTES'!D397</f>
        <v>67392</v>
      </c>
      <c r="C12" s="71" t="str">
        <f t="shared" si="0"/>
        <v>soixante sept mille trois cent quatre-vingt-douze DH</v>
      </c>
      <c r="D12" s="72" t="str">
        <f t="shared" si="1"/>
        <v>Soixante sept mille trois cent quatre-vingt-douze DH</v>
      </c>
      <c r="E12" s="72">
        <f t="shared" si="2"/>
        <v>0</v>
      </c>
      <c r="F12" s="72">
        <f t="shared" si="3"/>
        <v>67</v>
      </c>
      <c r="G12" s="72">
        <f t="shared" si="4"/>
        <v>392</v>
      </c>
      <c r="H12" s="72">
        <f t="shared" si="5"/>
        <v>0</v>
      </c>
      <c r="I12" s="72">
        <f t="shared" si="6"/>
        <v>0</v>
      </c>
      <c r="J12" s="72"/>
      <c r="K12" s="72">
        <f t="shared" si="7"/>
        <v>67</v>
      </c>
      <c r="L12" s="72">
        <f t="shared" si="8"/>
        <v>92</v>
      </c>
      <c r="M12" s="72">
        <f t="shared" si="9"/>
        <v>0</v>
      </c>
      <c r="N12" s="72">
        <f t="shared" si="10"/>
        <v>0</v>
      </c>
      <c r="O12" s="72">
        <f t="shared" si="11"/>
        <v>0</v>
      </c>
      <c r="P12" s="72">
        <f t="shared" si="12"/>
        <v>0</v>
      </c>
      <c r="Q12" s="72">
        <f t="shared" si="13"/>
        <v>0</v>
      </c>
      <c r="R12" s="72">
        <f t="shared" si="14"/>
        <v>6</v>
      </c>
      <c r="S12" s="72">
        <f t="shared" si="15"/>
        <v>7</v>
      </c>
      <c r="T12" s="72">
        <f t="shared" si="16"/>
        <v>3</v>
      </c>
      <c r="U12" s="72">
        <f t="shared" si="17"/>
        <v>9</v>
      </c>
      <c r="V12" s="72">
        <f t="shared" si="18"/>
        <v>2</v>
      </c>
      <c r="W12" s="72">
        <f t="shared" si="19"/>
        <v>0</v>
      </c>
      <c r="X12" s="72">
        <f t="shared" si="20"/>
        <v>0</v>
      </c>
      <c r="Y12" s="72" t="str">
        <f t="shared" si="21"/>
        <v/>
      </c>
      <c r="Z12" s="72" t="str">
        <f t="shared" si="22"/>
        <v/>
      </c>
      <c r="AA12" s="72" t="str">
        <f t="shared" si="23"/>
        <v/>
      </c>
      <c r="AB12" s="72" t="str">
        <f t="shared" si="24"/>
        <v/>
      </c>
      <c r="AC12" s="72" t="str">
        <f t="shared" si="25"/>
        <v/>
      </c>
      <c r="AD12" s="72" t="str">
        <f t="shared" si="26"/>
        <v/>
      </c>
      <c r="AE12" s="72" t="str">
        <f t="shared" si="27"/>
        <v/>
      </c>
      <c r="AF12" s="72" t="str">
        <f t="shared" si="28"/>
        <v xml:space="preserve">soixante </v>
      </c>
      <c r="AG12" s="72" t="str">
        <f t="shared" si="29"/>
        <v xml:space="preserve">sept </v>
      </c>
      <c r="AH12" s="72" t="str">
        <f t="shared" si="30"/>
        <v xml:space="preserve">mille </v>
      </c>
      <c r="AI12" s="72" t="str">
        <f t="shared" si="31"/>
        <v xml:space="preserve">trois </v>
      </c>
      <c r="AJ12" s="72" t="str">
        <f t="shared" si="32"/>
        <v xml:space="preserve">cent </v>
      </c>
      <c r="AK12" s="72" t="str">
        <f t="shared" si="33"/>
        <v xml:space="preserve">quatre-vingt-douze </v>
      </c>
      <c r="AL12" s="72" t="str">
        <f t="shared" si="34"/>
        <v/>
      </c>
      <c r="AM12" s="72" t="str">
        <f t="shared" si="35"/>
        <v>DH</v>
      </c>
      <c r="AN12" s="72" t="str">
        <f t="shared" si="36"/>
        <v/>
      </c>
      <c r="AO12" s="72" t="str">
        <f t="shared" si="37"/>
        <v/>
      </c>
      <c r="AP12" s="72" t="str">
        <f t="shared" si="38"/>
        <v/>
      </c>
      <c r="AQ12" s="72" t="str">
        <f t="shared" si="39"/>
        <v/>
      </c>
      <c r="AR12" s="72" t="str">
        <f t="shared" si="40"/>
        <v xml:space="preserve"> </v>
      </c>
      <c r="AS12" s="72" t="str">
        <f t="shared" si="41"/>
        <v xml:space="preserve">cents </v>
      </c>
      <c r="AT12" s="72" t="str">
        <f t="shared" si="42"/>
        <v/>
      </c>
      <c r="AU12" s="72" t="str">
        <f t="shared" si="43"/>
        <v/>
      </c>
      <c r="AV12" s="72">
        <f t="shared" si="44"/>
        <v>0</v>
      </c>
      <c r="AW12" s="72" t="str">
        <f t="shared" si="45"/>
        <v xml:space="preserve">cent </v>
      </c>
      <c r="AX12" s="72" t="str">
        <f t="shared" si="46"/>
        <v xml:space="preserve">soixante </v>
      </c>
      <c r="AY12" s="72" t="str">
        <f t="shared" si="47"/>
        <v xml:space="preserve">sept </v>
      </c>
      <c r="AZ12" s="72">
        <f t="shared" si="48"/>
        <v>0</v>
      </c>
      <c r="BA12" s="72" t="str">
        <f t="shared" si="49"/>
        <v xml:space="preserve">cent </v>
      </c>
      <c r="BB12" s="72" t="str">
        <f t="shared" si="50"/>
        <v xml:space="preserve">quatre-vingt-douze </v>
      </c>
      <c r="BC12" s="72" t="str">
        <f t="shared" si="51"/>
        <v/>
      </c>
      <c r="BD12" s="72" t="str">
        <f t="shared" si="52"/>
        <v/>
      </c>
      <c r="BE12" s="72" t="str">
        <f t="shared" si="53"/>
        <v/>
      </c>
      <c r="BF12" s="72" t="str">
        <f t="shared" si="54"/>
        <v/>
      </c>
      <c r="BG12" s="72" t="str">
        <f t="shared" si="55"/>
        <v/>
      </c>
      <c r="BH12" s="72" t="str">
        <f t="shared" si="56"/>
        <v xml:space="preserve">soixante </v>
      </c>
      <c r="BI12" s="72" t="str">
        <f t="shared" si="57"/>
        <v xml:space="preserve">sept </v>
      </c>
      <c r="BJ12" s="72" t="str">
        <f t="shared" si="58"/>
        <v xml:space="preserve">quatre-vingt-douze </v>
      </c>
      <c r="BK12" s="72" t="str">
        <f t="shared" si="59"/>
        <v/>
      </c>
      <c r="BL12" s="72" t="str">
        <f t="shared" si="60"/>
        <v/>
      </c>
      <c r="BM12" s="72" t="str">
        <f t="shared" si="61"/>
        <v/>
      </c>
      <c r="BN12" s="72" t="str">
        <f t="shared" si="62"/>
        <v/>
      </c>
      <c r="BO12" s="72" t="str">
        <f t="shared" si="63"/>
        <v/>
      </c>
      <c r="BP12" s="72" t="str">
        <f t="shared" si="64"/>
        <v xml:space="preserve">soixante </v>
      </c>
      <c r="BQ12" s="72" t="str">
        <f t="shared" si="65"/>
        <v xml:space="preserve">sept </v>
      </c>
      <c r="BR12" s="72" t="str">
        <f t="shared" si="66"/>
        <v xml:space="preserve">quatre-vingt-douze </v>
      </c>
      <c r="BS12" s="72" t="str">
        <f t="shared" si="67"/>
        <v/>
      </c>
      <c r="BT12" s="72" t="str">
        <f t="shared" si="68"/>
        <v/>
      </c>
      <c r="BU12" s="72" t="str">
        <f t="shared" si="69"/>
        <v/>
      </c>
      <c r="BV12" s="72" t="str">
        <f t="shared" si="70"/>
        <v/>
      </c>
      <c r="BW12" s="72">
        <f t="shared" si="71"/>
        <v>0</v>
      </c>
      <c r="BX12" s="72" t="str">
        <f t="shared" si="72"/>
        <v xml:space="preserve">soixante </v>
      </c>
      <c r="BY12" s="72" t="str">
        <f t="shared" si="73"/>
        <v xml:space="preserve">sept </v>
      </c>
      <c r="BZ12" s="72" t="str">
        <f t="shared" si="74"/>
        <v xml:space="preserve">quatre-vingt-douze </v>
      </c>
      <c r="CA12" s="72" t="str">
        <f t="shared" si="75"/>
        <v/>
      </c>
      <c r="CB12" s="72" t="str">
        <f t="shared" si="76"/>
        <v/>
      </c>
      <c r="CC12" s="72">
        <f t="shared" si="77"/>
        <v>0</v>
      </c>
      <c r="CD12" s="72" t="str">
        <f t="shared" si="78"/>
        <v/>
      </c>
      <c r="CE12" s="72" t="str">
        <f t="shared" si="79"/>
        <v xml:space="preserve">soixante </v>
      </c>
      <c r="CF12" s="72" t="str">
        <f t="shared" si="80"/>
        <v xml:space="preserve">sept </v>
      </c>
      <c r="CG12" s="72" t="str">
        <f t="shared" si="81"/>
        <v xml:space="preserve">quatre-vingt-douze </v>
      </c>
      <c r="CH12" s="72" t="str">
        <f t="shared" si="81"/>
        <v/>
      </c>
      <c r="CI12" s="72" t="str">
        <f t="shared" si="82"/>
        <v/>
      </c>
      <c r="CJ12" s="72" t="str">
        <f t="shared" si="83"/>
        <v xml:space="preserve">soixante </v>
      </c>
      <c r="CK12" s="72" t="str">
        <f t="shared" si="83"/>
        <v/>
      </c>
      <c r="CL12" s="72" t="str">
        <f t="shared" si="83"/>
        <v/>
      </c>
      <c r="CM12" s="72" t="str">
        <f t="shared" si="84"/>
        <v/>
      </c>
      <c r="CN12" s="72" t="str">
        <f t="shared" si="85"/>
        <v xml:space="preserve">soixante </v>
      </c>
      <c r="CO12" s="72" t="str">
        <f t="shared" si="86"/>
        <v/>
      </c>
      <c r="CP12" s="72" t="str">
        <f t="shared" si="87"/>
        <v/>
      </c>
      <c r="CQ12" s="72" t="str">
        <f t="shared" si="88"/>
        <v/>
      </c>
      <c r="CR12" s="72" t="str">
        <f t="shared" si="89"/>
        <v xml:space="preserve">soixante </v>
      </c>
      <c r="CS12" s="72" t="str">
        <f t="shared" si="90"/>
        <v/>
      </c>
      <c r="CT12" s="72" t="str">
        <f t="shared" si="91"/>
        <v/>
      </c>
      <c r="CU12" s="72"/>
      <c r="CV12" s="72"/>
      <c r="CW12" s="73"/>
    </row>
    <row r="13" spans="1:101">
      <c r="A13" s="81">
        <v>12</v>
      </c>
      <c r="B13" s="84">
        <f>+'FACTURES DE VENTES'!D434</f>
        <v>332784</v>
      </c>
      <c r="C13" s="71" t="str">
        <f t="shared" si="0"/>
        <v>trois cent trente deux mille sept cent quatre-vingt-quatre DH</v>
      </c>
      <c r="D13" s="72" t="str">
        <f t="shared" si="1"/>
        <v>Trois cent trente deux mille sept cent quatre-vingt-quatre DH</v>
      </c>
      <c r="E13" s="72">
        <f t="shared" si="2"/>
        <v>0</v>
      </c>
      <c r="F13" s="72">
        <f t="shared" si="3"/>
        <v>332</v>
      </c>
      <c r="G13" s="72">
        <f t="shared" si="4"/>
        <v>784</v>
      </c>
      <c r="H13" s="72">
        <f t="shared" si="5"/>
        <v>0</v>
      </c>
      <c r="I13" s="72">
        <f t="shared" si="6"/>
        <v>0</v>
      </c>
      <c r="J13" s="72"/>
      <c r="K13" s="72">
        <f t="shared" si="7"/>
        <v>32</v>
      </c>
      <c r="L13" s="72">
        <f t="shared" si="8"/>
        <v>84</v>
      </c>
      <c r="M13" s="72">
        <f t="shared" si="9"/>
        <v>0</v>
      </c>
      <c r="N13" s="72">
        <f t="shared" si="10"/>
        <v>0</v>
      </c>
      <c r="O13" s="72">
        <f t="shared" si="11"/>
        <v>0</v>
      </c>
      <c r="P13" s="72">
        <f t="shared" si="12"/>
        <v>0</v>
      </c>
      <c r="Q13" s="72">
        <f t="shared" si="13"/>
        <v>3</v>
      </c>
      <c r="R13" s="72">
        <f t="shared" si="14"/>
        <v>3</v>
      </c>
      <c r="S13" s="72">
        <f t="shared" si="15"/>
        <v>2</v>
      </c>
      <c r="T13" s="72">
        <f t="shared" si="16"/>
        <v>7</v>
      </c>
      <c r="U13" s="72">
        <f t="shared" si="17"/>
        <v>8</v>
      </c>
      <c r="V13" s="72">
        <f t="shared" si="18"/>
        <v>4</v>
      </c>
      <c r="W13" s="72">
        <f t="shared" si="19"/>
        <v>0</v>
      </c>
      <c r="X13" s="72">
        <f t="shared" si="20"/>
        <v>0</v>
      </c>
      <c r="Y13" s="72" t="str">
        <f t="shared" si="21"/>
        <v/>
      </c>
      <c r="Z13" s="72" t="str">
        <f t="shared" si="22"/>
        <v/>
      </c>
      <c r="AA13" s="72" t="str">
        <f t="shared" si="23"/>
        <v/>
      </c>
      <c r="AB13" s="72" t="str">
        <f t="shared" si="24"/>
        <v/>
      </c>
      <c r="AC13" s="72" t="str">
        <f t="shared" si="25"/>
        <v/>
      </c>
      <c r="AD13" s="72" t="str">
        <f t="shared" si="26"/>
        <v xml:space="preserve">trois </v>
      </c>
      <c r="AE13" s="72" t="str">
        <f t="shared" si="27"/>
        <v xml:space="preserve">cent </v>
      </c>
      <c r="AF13" s="72" t="str">
        <f t="shared" si="28"/>
        <v xml:space="preserve">trente </v>
      </c>
      <c r="AG13" s="72" t="str">
        <f t="shared" si="29"/>
        <v xml:space="preserve">deux </v>
      </c>
      <c r="AH13" s="72" t="str">
        <f t="shared" si="30"/>
        <v xml:space="preserve">mille </v>
      </c>
      <c r="AI13" s="72" t="str">
        <f t="shared" si="31"/>
        <v xml:space="preserve">sept </v>
      </c>
      <c r="AJ13" s="72" t="str">
        <f t="shared" si="32"/>
        <v xml:space="preserve">cent </v>
      </c>
      <c r="AK13" s="72" t="str">
        <f t="shared" si="33"/>
        <v>quatre-vingt-</v>
      </c>
      <c r="AL13" s="72" t="str">
        <f t="shared" si="34"/>
        <v xml:space="preserve">quatre </v>
      </c>
      <c r="AM13" s="72" t="str">
        <f t="shared" si="35"/>
        <v>DH</v>
      </c>
      <c r="AN13" s="72" t="str">
        <f t="shared" si="36"/>
        <v/>
      </c>
      <c r="AO13" s="72" t="str">
        <f t="shared" si="37"/>
        <v/>
      </c>
      <c r="AP13" s="72" t="str">
        <f t="shared" si="38"/>
        <v/>
      </c>
      <c r="AQ13" s="72" t="str">
        <f t="shared" si="39"/>
        <v/>
      </c>
      <c r="AR13" s="72" t="str">
        <f t="shared" si="40"/>
        <v xml:space="preserve"> </v>
      </c>
      <c r="AS13" s="72" t="str">
        <f t="shared" si="41"/>
        <v xml:space="preserve">cents </v>
      </c>
      <c r="AT13" s="72" t="str">
        <f t="shared" si="42"/>
        <v/>
      </c>
      <c r="AU13" s="72" t="str">
        <f t="shared" si="43"/>
        <v/>
      </c>
      <c r="AV13" s="72">
        <f t="shared" si="44"/>
        <v>0</v>
      </c>
      <c r="AW13" s="72" t="str">
        <f t="shared" si="45"/>
        <v xml:space="preserve">cent </v>
      </c>
      <c r="AX13" s="72" t="str">
        <f t="shared" si="46"/>
        <v xml:space="preserve">trente </v>
      </c>
      <c r="AY13" s="72" t="str">
        <f t="shared" si="47"/>
        <v xml:space="preserve">deux </v>
      </c>
      <c r="AZ13" s="72" t="str">
        <f t="shared" si="48"/>
        <v xml:space="preserve">sept </v>
      </c>
      <c r="BA13" s="72" t="str">
        <f t="shared" si="49"/>
        <v xml:space="preserve">cent </v>
      </c>
      <c r="BB13" s="72" t="str">
        <f t="shared" si="50"/>
        <v>quatre-vingt-</v>
      </c>
      <c r="BC13" s="72" t="str">
        <f t="shared" si="51"/>
        <v xml:space="preserve">quatre </v>
      </c>
      <c r="BD13" s="72" t="str">
        <f t="shared" si="52"/>
        <v/>
      </c>
      <c r="BE13" s="72" t="str">
        <f t="shared" si="53"/>
        <v/>
      </c>
      <c r="BF13" s="72" t="str">
        <f t="shared" si="54"/>
        <v/>
      </c>
      <c r="BG13" s="72" t="str">
        <f t="shared" si="55"/>
        <v/>
      </c>
      <c r="BH13" s="72" t="str">
        <f t="shared" si="56"/>
        <v xml:space="preserve">trente </v>
      </c>
      <c r="BI13" s="72" t="str">
        <f t="shared" si="57"/>
        <v xml:space="preserve">deux </v>
      </c>
      <c r="BJ13" s="72" t="str">
        <f t="shared" si="58"/>
        <v>quatre-vingt-</v>
      </c>
      <c r="BK13" s="72" t="str">
        <f t="shared" si="59"/>
        <v xml:space="preserve">quatre </v>
      </c>
      <c r="BL13" s="72" t="str">
        <f t="shared" si="60"/>
        <v/>
      </c>
      <c r="BM13" s="72" t="str">
        <f t="shared" si="61"/>
        <v/>
      </c>
      <c r="BN13" s="72" t="str">
        <f t="shared" si="62"/>
        <v/>
      </c>
      <c r="BO13" s="72" t="str">
        <f t="shared" si="63"/>
        <v/>
      </c>
      <c r="BP13" s="72" t="str">
        <f t="shared" si="64"/>
        <v xml:space="preserve">trente </v>
      </c>
      <c r="BQ13" s="72" t="str">
        <f t="shared" si="65"/>
        <v xml:space="preserve">deux </v>
      </c>
      <c r="BR13" s="72" t="str">
        <f t="shared" si="66"/>
        <v>quatre-vingt-</v>
      </c>
      <c r="BS13" s="72" t="str">
        <f t="shared" si="67"/>
        <v xml:space="preserve">quatre </v>
      </c>
      <c r="BT13" s="72" t="str">
        <f t="shared" si="68"/>
        <v/>
      </c>
      <c r="BU13" s="72" t="str">
        <f t="shared" si="69"/>
        <v/>
      </c>
      <c r="BV13" s="72" t="str">
        <f t="shared" si="70"/>
        <v/>
      </c>
      <c r="BW13" s="72">
        <f t="shared" si="71"/>
        <v>0</v>
      </c>
      <c r="BX13" s="72" t="str">
        <f t="shared" si="72"/>
        <v xml:space="preserve">trente </v>
      </c>
      <c r="BY13" s="72" t="str">
        <f t="shared" si="73"/>
        <v xml:space="preserve">deux </v>
      </c>
      <c r="BZ13" s="72" t="str">
        <f t="shared" si="74"/>
        <v>quatre-vingt-</v>
      </c>
      <c r="CA13" s="72">
        <f t="shared" si="75"/>
        <v>0</v>
      </c>
      <c r="CB13" s="72" t="str">
        <f t="shared" si="76"/>
        <v/>
      </c>
      <c r="CC13" s="72">
        <f t="shared" si="77"/>
        <v>0</v>
      </c>
      <c r="CD13" s="72" t="str">
        <f t="shared" si="78"/>
        <v/>
      </c>
      <c r="CE13" s="72" t="str">
        <f t="shared" si="79"/>
        <v xml:space="preserve">trente </v>
      </c>
      <c r="CF13" s="72">
        <f t="shared" si="80"/>
        <v>0</v>
      </c>
      <c r="CG13" s="72" t="str">
        <f t="shared" si="81"/>
        <v>quatre-vingt-</v>
      </c>
      <c r="CH13" s="72" t="str">
        <f t="shared" si="81"/>
        <v/>
      </c>
      <c r="CI13" s="72" t="str">
        <f t="shared" si="82"/>
        <v/>
      </c>
      <c r="CJ13" s="72" t="str">
        <f t="shared" si="83"/>
        <v xml:space="preserve">trente </v>
      </c>
      <c r="CK13" s="72" t="str">
        <f t="shared" si="83"/>
        <v>quatre-vingt-</v>
      </c>
      <c r="CL13" s="72" t="str">
        <f t="shared" si="83"/>
        <v/>
      </c>
      <c r="CM13" s="72" t="str">
        <f t="shared" si="84"/>
        <v/>
      </c>
      <c r="CN13" s="72" t="str">
        <f t="shared" si="85"/>
        <v xml:space="preserve">trente </v>
      </c>
      <c r="CO13" s="72" t="str">
        <f t="shared" si="86"/>
        <v>quatre-vingt-</v>
      </c>
      <c r="CP13" s="72" t="str">
        <f t="shared" si="87"/>
        <v/>
      </c>
      <c r="CQ13" s="72" t="str">
        <f t="shared" si="88"/>
        <v/>
      </c>
      <c r="CR13" s="72" t="str">
        <f t="shared" si="89"/>
        <v/>
      </c>
      <c r="CS13" s="72" t="str">
        <f t="shared" si="90"/>
        <v>quatre-vingt-</v>
      </c>
      <c r="CT13" s="72" t="str">
        <f t="shared" si="91"/>
        <v/>
      </c>
      <c r="CU13" s="72"/>
      <c r="CV13" s="72"/>
      <c r="CW13" s="73"/>
    </row>
    <row r="14" spans="1:101">
      <c r="A14" s="81">
        <v>13</v>
      </c>
      <c r="B14" s="84">
        <f>+'FACTURES DE VENTES'!D471</f>
        <v>51120</v>
      </c>
      <c r="C14" s="71" t="str">
        <f t="shared" si="0"/>
        <v>cinquante et un mille cent vingt DH</v>
      </c>
      <c r="D14" s="72" t="str">
        <f t="shared" si="1"/>
        <v>Cinquante et un mille cent vingt DH</v>
      </c>
      <c r="E14" s="72">
        <f t="shared" si="2"/>
        <v>0</v>
      </c>
      <c r="F14" s="72">
        <f t="shared" si="3"/>
        <v>51</v>
      </c>
      <c r="G14" s="72">
        <f t="shared" si="4"/>
        <v>120</v>
      </c>
      <c r="H14" s="72">
        <f t="shared" si="5"/>
        <v>0</v>
      </c>
      <c r="I14" s="72">
        <f t="shared" si="6"/>
        <v>0</v>
      </c>
      <c r="J14" s="72"/>
      <c r="K14" s="72">
        <f t="shared" si="7"/>
        <v>51</v>
      </c>
      <c r="L14" s="72">
        <f t="shared" si="8"/>
        <v>20</v>
      </c>
      <c r="M14" s="72">
        <f t="shared" si="9"/>
        <v>0</v>
      </c>
      <c r="N14" s="72">
        <f t="shared" si="10"/>
        <v>0</v>
      </c>
      <c r="O14" s="72">
        <f t="shared" si="11"/>
        <v>0</v>
      </c>
      <c r="P14" s="72">
        <f t="shared" si="12"/>
        <v>0</v>
      </c>
      <c r="Q14" s="72">
        <f t="shared" si="13"/>
        <v>0</v>
      </c>
      <c r="R14" s="72">
        <f t="shared" si="14"/>
        <v>5</v>
      </c>
      <c r="S14" s="72">
        <f t="shared" si="15"/>
        <v>1</v>
      </c>
      <c r="T14" s="72">
        <f t="shared" si="16"/>
        <v>1</v>
      </c>
      <c r="U14" s="72">
        <f t="shared" si="17"/>
        <v>2</v>
      </c>
      <c r="V14" s="72">
        <f t="shared" si="18"/>
        <v>0</v>
      </c>
      <c r="W14" s="72">
        <f t="shared" si="19"/>
        <v>0</v>
      </c>
      <c r="X14" s="72">
        <f t="shared" si="20"/>
        <v>0</v>
      </c>
      <c r="Y14" s="72" t="str">
        <f t="shared" si="21"/>
        <v/>
      </c>
      <c r="Z14" s="72" t="str">
        <f t="shared" si="22"/>
        <v/>
      </c>
      <c r="AA14" s="72" t="str">
        <f t="shared" si="23"/>
        <v/>
      </c>
      <c r="AB14" s="72" t="str">
        <f t="shared" si="24"/>
        <v/>
      </c>
      <c r="AC14" s="72" t="str">
        <f t="shared" si="25"/>
        <v/>
      </c>
      <c r="AD14" s="72" t="str">
        <f t="shared" si="26"/>
        <v/>
      </c>
      <c r="AE14" s="72" t="str">
        <f t="shared" si="27"/>
        <v/>
      </c>
      <c r="AF14" s="72" t="str">
        <f t="shared" si="28"/>
        <v xml:space="preserve">cinquante </v>
      </c>
      <c r="AG14" s="72" t="str">
        <f t="shared" si="29"/>
        <v xml:space="preserve">et un </v>
      </c>
      <c r="AH14" s="72" t="str">
        <f t="shared" si="30"/>
        <v xml:space="preserve">mille </v>
      </c>
      <c r="AI14" s="72" t="str">
        <f t="shared" si="31"/>
        <v/>
      </c>
      <c r="AJ14" s="72" t="str">
        <f t="shared" si="32"/>
        <v xml:space="preserve">cent </v>
      </c>
      <c r="AK14" s="72" t="str">
        <f t="shared" si="33"/>
        <v xml:space="preserve">vingt </v>
      </c>
      <c r="AL14" s="72" t="str">
        <f t="shared" si="34"/>
        <v/>
      </c>
      <c r="AM14" s="72" t="str">
        <f t="shared" si="35"/>
        <v>DH</v>
      </c>
      <c r="AN14" s="72" t="str">
        <f t="shared" si="36"/>
        <v/>
      </c>
      <c r="AO14" s="72" t="str">
        <f t="shared" si="37"/>
        <v/>
      </c>
      <c r="AP14" s="72" t="str">
        <f t="shared" si="38"/>
        <v/>
      </c>
      <c r="AQ14" s="72" t="str">
        <f t="shared" si="39"/>
        <v/>
      </c>
      <c r="AR14" s="72" t="str">
        <f t="shared" si="40"/>
        <v xml:space="preserve"> </v>
      </c>
      <c r="AS14" s="72" t="str">
        <f t="shared" si="41"/>
        <v xml:space="preserve">cents </v>
      </c>
      <c r="AT14" s="72" t="str">
        <f t="shared" si="42"/>
        <v/>
      </c>
      <c r="AU14" s="72" t="str">
        <f t="shared" si="43"/>
        <v/>
      </c>
      <c r="AV14" s="72">
        <f t="shared" si="44"/>
        <v>0</v>
      </c>
      <c r="AW14" s="72" t="str">
        <f t="shared" si="45"/>
        <v xml:space="preserve">cent </v>
      </c>
      <c r="AX14" s="72" t="str">
        <f t="shared" si="46"/>
        <v xml:space="preserve">cinquante </v>
      </c>
      <c r="AY14" s="72" t="str">
        <f t="shared" si="47"/>
        <v xml:space="preserve">et un </v>
      </c>
      <c r="AZ14" s="72">
        <f t="shared" si="48"/>
        <v>0</v>
      </c>
      <c r="BA14" s="72" t="str">
        <f t="shared" si="49"/>
        <v xml:space="preserve">cent </v>
      </c>
      <c r="BB14" s="72" t="str">
        <f t="shared" si="50"/>
        <v xml:space="preserve">vingt </v>
      </c>
      <c r="BC14" s="72" t="str">
        <f t="shared" si="51"/>
        <v/>
      </c>
      <c r="BD14" s="72" t="str">
        <f t="shared" si="52"/>
        <v/>
      </c>
      <c r="BE14" s="72" t="str">
        <f t="shared" si="53"/>
        <v/>
      </c>
      <c r="BF14" s="72" t="str">
        <f t="shared" si="54"/>
        <v/>
      </c>
      <c r="BG14" s="72" t="str">
        <f t="shared" si="55"/>
        <v/>
      </c>
      <c r="BH14" s="72" t="str">
        <f t="shared" si="56"/>
        <v xml:space="preserve">cinquante </v>
      </c>
      <c r="BI14" s="72" t="str">
        <f t="shared" si="57"/>
        <v xml:space="preserve">et un </v>
      </c>
      <c r="BJ14" s="72" t="str">
        <f t="shared" si="58"/>
        <v xml:space="preserve">vingt </v>
      </c>
      <c r="BK14" s="72" t="str">
        <f t="shared" si="59"/>
        <v/>
      </c>
      <c r="BL14" s="72" t="str">
        <f t="shared" si="60"/>
        <v/>
      </c>
      <c r="BM14" s="72" t="str">
        <f t="shared" si="61"/>
        <v/>
      </c>
      <c r="BN14" s="72" t="str">
        <f t="shared" si="62"/>
        <v/>
      </c>
      <c r="BO14" s="72" t="str">
        <f t="shared" si="63"/>
        <v/>
      </c>
      <c r="BP14" s="72" t="str">
        <f t="shared" si="64"/>
        <v xml:space="preserve">cinquante </v>
      </c>
      <c r="BQ14" s="72" t="str">
        <f t="shared" si="65"/>
        <v xml:space="preserve">et un </v>
      </c>
      <c r="BR14" s="72" t="str">
        <f t="shared" si="66"/>
        <v xml:space="preserve">vingt </v>
      </c>
      <c r="BS14" s="72" t="str">
        <f t="shared" si="67"/>
        <v/>
      </c>
      <c r="BT14" s="72" t="str">
        <f t="shared" si="68"/>
        <v/>
      </c>
      <c r="BU14" s="72" t="str">
        <f t="shared" si="69"/>
        <v/>
      </c>
      <c r="BV14" s="72" t="str">
        <f t="shared" si="70"/>
        <v/>
      </c>
      <c r="BW14" s="72">
        <f t="shared" si="71"/>
        <v>0</v>
      </c>
      <c r="BX14" s="72" t="str">
        <f t="shared" si="72"/>
        <v xml:space="preserve">cinquante </v>
      </c>
      <c r="BY14" s="72" t="str">
        <f t="shared" si="73"/>
        <v xml:space="preserve">un </v>
      </c>
      <c r="BZ14" s="72" t="str">
        <f t="shared" si="74"/>
        <v xml:space="preserve">vingt </v>
      </c>
      <c r="CA14" s="72">
        <f t="shared" si="75"/>
        <v>0</v>
      </c>
      <c r="CB14" s="72" t="str">
        <f t="shared" si="76"/>
        <v/>
      </c>
      <c r="CC14" s="72">
        <f t="shared" si="77"/>
        <v>0</v>
      </c>
      <c r="CD14" s="72" t="str">
        <f t="shared" si="78"/>
        <v/>
      </c>
      <c r="CE14" s="72" t="str">
        <f t="shared" si="79"/>
        <v xml:space="preserve">cinquante </v>
      </c>
      <c r="CF14" s="72">
        <f t="shared" si="80"/>
        <v>0</v>
      </c>
      <c r="CG14" s="72" t="str">
        <f t="shared" si="81"/>
        <v xml:space="preserve">vingt </v>
      </c>
      <c r="CH14" s="72" t="str">
        <f t="shared" si="81"/>
        <v/>
      </c>
      <c r="CI14" s="72" t="str">
        <f t="shared" si="82"/>
        <v/>
      </c>
      <c r="CJ14" s="72" t="str">
        <f t="shared" si="83"/>
        <v xml:space="preserve">cinquante </v>
      </c>
      <c r="CK14" s="72" t="str">
        <f t="shared" si="83"/>
        <v xml:space="preserve">vingt </v>
      </c>
      <c r="CL14" s="72" t="str">
        <f t="shared" si="83"/>
        <v/>
      </c>
      <c r="CM14" s="72" t="str">
        <f t="shared" si="84"/>
        <v/>
      </c>
      <c r="CN14" s="72" t="str">
        <f t="shared" si="85"/>
        <v xml:space="preserve">cinquante </v>
      </c>
      <c r="CO14" s="72" t="str">
        <f t="shared" si="86"/>
        <v xml:space="preserve">vingt </v>
      </c>
      <c r="CP14" s="72" t="str">
        <f t="shared" si="87"/>
        <v/>
      </c>
      <c r="CQ14" s="72" t="str">
        <f t="shared" si="88"/>
        <v/>
      </c>
      <c r="CR14" s="72" t="str">
        <f t="shared" si="89"/>
        <v/>
      </c>
      <c r="CS14" s="72" t="str">
        <f t="shared" si="90"/>
        <v/>
      </c>
      <c r="CT14" s="72" t="str">
        <f t="shared" si="91"/>
        <v/>
      </c>
      <c r="CU14" s="72"/>
      <c r="CV14" s="72"/>
      <c r="CW14" s="73"/>
    </row>
    <row r="15" spans="1:101">
      <c r="A15" s="81">
        <v>14</v>
      </c>
      <c r="B15" s="84">
        <f>+'FACTURES DE VENTES'!D508</f>
        <v>12830.4</v>
      </c>
      <c r="C15" s="71" t="str">
        <f t="shared" si="0"/>
        <v>douze mille huit cent trente DH et quarante centimes</v>
      </c>
      <c r="D15" s="72" t="str">
        <f t="shared" si="1"/>
        <v>Douze mille huit cent trente DH et quarante centimes</v>
      </c>
      <c r="E15" s="72">
        <f t="shared" si="2"/>
        <v>0</v>
      </c>
      <c r="F15" s="72">
        <f t="shared" si="3"/>
        <v>12</v>
      </c>
      <c r="G15" s="72">
        <f t="shared" si="4"/>
        <v>830</v>
      </c>
      <c r="H15" s="72">
        <f t="shared" si="5"/>
        <v>40</v>
      </c>
      <c r="I15" s="72">
        <f t="shared" si="6"/>
        <v>0</v>
      </c>
      <c r="J15" s="72"/>
      <c r="K15" s="72">
        <f t="shared" si="7"/>
        <v>12</v>
      </c>
      <c r="L15" s="72">
        <f t="shared" si="8"/>
        <v>30</v>
      </c>
      <c r="M15" s="72">
        <f t="shared" si="9"/>
        <v>40</v>
      </c>
      <c r="N15" s="72">
        <f t="shared" si="10"/>
        <v>0</v>
      </c>
      <c r="O15" s="72">
        <f t="shared" si="11"/>
        <v>0</v>
      </c>
      <c r="P15" s="72">
        <f t="shared" si="12"/>
        <v>0</v>
      </c>
      <c r="Q15" s="72">
        <f t="shared" si="13"/>
        <v>0</v>
      </c>
      <c r="R15" s="72">
        <f t="shared" si="14"/>
        <v>1</v>
      </c>
      <c r="S15" s="72">
        <f t="shared" si="15"/>
        <v>2</v>
      </c>
      <c r="T15" s="72">
        <f t="shared" si="16"/>
        <v>8</v>
      </c>
      <c r="U15" s="72">
        <f t="shared" si="17"/>
        <v>3</v>
      </c>
      <c r="V15" s="72">
        <f t="shared" si="18"/>
        <v>0</v>
      </c>
      <c r="W15" s="72">
        <f t="shared" si="19"/>
        <v>4</v>
      </c>
      <c r="X15" s="72">
        <f t="shared" si="20"/>
        <v>0</v>
      </c>
      <c r="Y15" s="72" t="str">
        <f t="shared" si="21"/>
        <v/>
      </c>
      <c r="Z15" s="72" t="str">
        <f t="shared" si="22"/>
        <v/>
      </c>
      <c r="AA15" s="72" t="str">
        <f t="shared" si="23"/>
        <v/>
      </c>
      <c r="AB15" s="72" t="str">
        <f t="shared" si="24"/>
        <v/>
      </c>
      <c r="AC15" s="72" t="str">
        <f t="shared" si="25"/>
        <v/>
      </c>
      <c r="AD15" s="72" t="str">
        <f t="shared" si="26"/>
        <v/>
      </c>
      <c r="AE15" s="72" t="str">
        <f t="shared" si="27"/>
        <v/>
      </c>
      <c r="AF15" s="72" t="str">
        <f t="shared" si="28"/>
        <v xml:space="preserve">douze </v>
      </c>
      <c r="AG15" s="72" t="str">
        <f t="shared" si="29"/>
        <v/>
      </c>
      <c r="AH15" s="72" t="str">
        <f t="shared" si="30"/>
        <v xml:space="preserve">mille </v>
      </c>
      <c r="AI15" s="72" t="str">
        <f t="shared" si="31"/>
        <v xml:space="preserve">huit </v>
      </c>
      <c r="AJ15" s="72" t="str">
        <f t="shared" si="32"/>
        <v xml:space="preserve">cent </v>
      </c>
      <c r="AK15" s="72" t="str">
        <f t="shared" si="33"/>
        <v xml:space="preserve">trente </v>
      </c>
      <c r="AL15" s="72" t="str">
        <f t="shared" si="34"/>
        <v/>
      </c>
      <c r="AM15" s="72" t="str">
        <f t="shared" si="35"/>
        <v>DH</v>
      </c>
      <c r="AN15" s="72" t="str">
        <f t="shared" si="36"/>
        <v xml:space="preserve"> et </v>
      </c>
      <c r="AO15" s="72" t="str">
        <f t="shared" si="37"/>
        <v xml:space="preserve">quarante </v>
      </c>
      <c r="AP15" s="72" t="str">
        <f t="shared" si="38"/>
        <v/>
      </c>
      <c r="AQ15" s="72" t="str">
        <f t="shared" si="39"/>
        <v>centimes</v>
      </c>
      <c r="AR15" s="72" t="str">
        <f t="shared" si="40"/>
        <v xml:space="preserve"> </v>
      </c>
      <c r="AS15" s="72" t="str">
        <f t="shared" si="41"/>
        <v xml:space="preserve">cents </v>
      </c>
      <c r="AT15" s="72" t="str">
        <f t="shared" si="42"/>
        <v/>
      </c>
      <c r="AU15" s="72" t="str">
        <f t="shared" si="43"/>
        <v/>
      </c>
      <c r="AV15" s="72">
        <f t="shared" si="44"/>
        <v>0</v>
      </c>
      <c r="AW15" s="72" t="str">
        <f t="shared" si="45"/>
        <v xml:space="preserve">cent </v>
      </c>
      <c r="AX15" s="72" t="str">
        <f t="shared" si="46"/>
        <v xml:space="preserve">douze </v>
      </c>
      <c r="AY15" s="72" t="str">
        <f t="shared" si="47"/>
        <v/>
      </c>
      <c r="AZ15" s="72" t="str">
        <f t="shared" si="48"/>
        <v xml:space="preserve">huit </v>
      </c>
      <c r="BA15" s="72" t="str">
        <f t="shared" si="49"/>
        <v xml:space="preserve">cent </v>
      </c>
      <c r="BB15" s="72" t="str">
        <f t="shared" si="50"/>
        <v xml:space="preserve">trente </v>
      </c>
      <c r="BC15" s="72" t="str">
        <f t="shared" si="51"/>
        <v/>
      </c>
      <c r="BD15" s="72" t="str">
        <f t="shared" si="52"/>
        <v xml:space="preserve">quarante </v>
      </c>
      <c r="BE15" s="72" t="str">
        <f t="shared" si="53"/>
        <v/>
      </c>
      <c r="BF15" s="72" t="str">
        <f t="shared" si="54"/>
        <v/>
      </c>
      <c r="BG15" s="72" t="str">
        <f t="shared" si="55"/>
        <v/>
      </c>
      <c r="BH15" s="72" t="str">
        <f t="shared" si="56"/>
        <v/>
      </c>
      <c r="BI15" s="72" t="str">
        <f t="shared" si="57"/>
        <v xml:space="preserve">deux </v>
      </c>
      <c r="BJ15" s="72" t="str">
        <f t="shared" si="58"/>
        <v xml:space="preserve">trente </v>
      </c>
      <c r="BK15" s="72" t="str">
        <f t="shared" si="59"/>
        <v/>
      </c>
      <c r="BL15" s="72" t="str">
        <f t="shared" si="60"/>
        <v xml:space="preserve">quarante </v>
      </c>
      <c r="BM15" s="72" t="str">
        <f t="shared" si="61"/>
        <v/>
      </c>
      <c r="BN15" s="72" t="str">
        <f t="shared" si="62"/>
        <v/>
      </c>
      <c r="BO15" s="72" t="str">
        <f t="shared" si="63"/>
        <v/>
      </c>
      <c r="BP15" s="72" t="str">
        <f t="shared" si="64"/>
        <v/>
      </c>
      <c r="BQ15" s="72" t="str">
        <f t="shared" si="65"/>
        <v xml:space="preserve">deux </v>
      </c>
      <c r="BR15" s="72" t="str">
        <f t="shared" si="66"/>
        <v xml:space="preserve">trente </v>
      </c>
      <c r="BS15" s="72" t="str">
        <f t="shared" si="67"/>
        <v/>
      </c>
      <c r="BT15" s="72" t="str">
        <f t="shared" si="68"/>
        <v xml:space="preserve">quarante </v>
      </c>
      <c r="BU15" s="72" t="str">
        <f t="shared" si="69"/>
        <v/>
      </c>
      <c r="BV15" s="72" t="str">
        <f t="shared" si="70"/>
        <v/>
      </c>
      <c r="BW15" s="72">
        <f t="shared" si="71"/>
        <v>0</v>
      </c>
      <c r="BX15" s="72" t="str">
        <f t="shared" si="72"/>
        <v/>
      </c>
      <c r="BY15" s="72" t="str">
        <f t="shared" si="73"/>
        <v xml:space="preserve">deux </v>
      </c>
      <c r="BZ15" s="72" t="str">
        <f t="shared" si="74"/>
        <v xml:space="preserve">trente </v>
      </c>
      <c r="CA15" s="72">
        <f t="shared" si="75"/>
        <v>0</v>
      </c>
      <c r="CB15" s="72" t="str">
        <f t="shared" si="76"/>
        <v xml:space="preserve">quarante </v>
      </c>
      <c r="CC15" s="72">
        <f t="shared" si="77"/>
        <v>0</v>
      </c>
      <c r="CD15" s="72" t="str">
        <f t="shared" si="78"/>
        <v/>
      </c>
      <c r="CE15" s="72" t="str">
        <f t="shared" si="79"/>
        <v/>
      </c>
      <c r="CF15" s="72">
        <f t="shared" si="80"/>
        <v>0</v>
      </c>
      <c r="CG15" s="72" t="str">
        <f t="shared" si="81"/>
        <v xml:space="preserve">trente </v>
      </c>
      <c r="CH15" s="72" t="str">
        <f t="shared" si="81"/>
        <v xml:space="preserve">quarante </v>
      </c>
      <c r="CI15" s="72" t="str">
        <f t="shared" si="82"/>
        <v/>
      </c>
      <c r="CJ15" s="72" t="str">
        <f t="shared" si="83"/>
        <v/>
      </c>
      <c r="CK15" s="72" t="str">
        <f t="shared" si="83"/>
        <v xml:space="preserve">trente </v>
      </c>
      <c r="CL15" s="72" t="str">
        <f t="shared" si="83"/>
        <v xml:space="preserve">quarante </v>
      </c>
      <c r="CM15" s="72" t="str">
        <f t="shared" si="84"/>
        <v/>
      </c>
      <c r="CN15" s="72" t="str">
        <f t="shared" si="85"/>
        <v/>
      </c>
      <c r="CO15" s="72" t="str">
        <f t="shared" si="86"/>
        <v xml:space="preserve">trente </v>
      </c>
      <c r="CP15" s="72" t="str">
        <f t="shared" si="87"/>
        <v xml:space="preserve">quarante </v>
      </c>
      <c r="CQ15" s="72" t="str">
        <f t="shared" si="88"/>
        <v/>
      </c>
      <c r="CR15" s="72" t="str">
        <f t="shared" si="89"/>
        <v/>
      </c>
      <c r="CS15" s="72" t="str">
        <f t="shared" si="90"/>
        <v/>
      </c>
      <c r="CT15" s="72" t="str">
        <f t="shared" si="91"/>
        <v/>
      </c>
      <c r="CU15" s="72"/>
      <c r="CV15" s="72"/>
      <c r="CW15" s="73"/>
    </row>
    <row r="16" spans="1:101">
      <c r="A16" s="81">
        <v>15</v>
      </c>
      <c r="B16" s="84">
        <f>+'FACTURES DE VENTES'!D545</f>
        <v>93107.51999999999</v>
      </c>
      <c r="C16" s="71" t="str">
        <f t="shared" si="0"/>
        <v>quatre-vingt-treize mille cent sept DH et cinquante deux centimes</v>
      </c>
      <c r="D16" s="72" t="str">
        <f t="shared" si="1"/>
        <v>Quatre-vingt-treize mille cent sept DH et cinquante deux centimes</v>
      </c>
      <c r="E16" s="72">
        <f t="shared" si="2"/>
        <v>0</v>
      </c>
      <c r="F16" s="72">
        <f t="shared" si="3"/>
        <v>93</v>
      </c>
      <c r="G16" s="72">
        <f t="shared" si="4"/>
        <v>107</v>
      </c>
      <c r="H16" s="72">
        <f t="shared" si="5"/>
        <v>52</v>
      </c>
      <c r="I16" s="72">
        <f t="shared" si="6"/>
        <v>0</v>
      </c>
      <c r="J16" s="72"/>
      <c r="K16" s="72">
        <f t="shared" si="7"/>
        <v>93</v>
      </c>
      <c r="L16" s="72">
        <f t="shared" si="8"/>
        <v>7</v>
      </c>
      <c r="M16" s="72">
        <f t="shared" si="9"/>
        <v>52</v>
      </c>
      <c r="N16" s="72">
        <f t="shared" si="10"/>
        <v>0</v>
      </c>
      <c r="O16" s="72">
        <f t="shared" si="11"/>
        <v>0</v>
      </c>
      <c r="P16" s="72">
        <f t="shared" si="12"/>
        <v>0</v>
      </c>
      <c r="Q16" s="72">
        <f t="shared" si="13"/>
        <v>0</v>
      </c>
      <c r="R16" s="72">
        <f t="shared" si="14"/>
        <v>9</v>
      </c>
      <c r="S16" s="72">
        <f t="shared" si="15"/>
        <v>3</v>
      </c>
      <c r="T16" s="72">
        <f t="shared" si="16"/>
        <v>1</v>
      </c>
      <c r="U16" s="72">
        <f t="shared" si="17"/>
        <v>0</v>
      </c>
      <c r="V16" s="72">
        <f t="shared" si="18"/>
        <v>7</v>
      </c>
      <c r="W16" s="72">
        <f t="shared" si="19"/>
        <v>5</v>
      </c>
      <c r="X16" s="72">
        <f t="shared" si="20"/>
        <v>2</v>
      </c>
      <c r="Y16" s="72" t="str">
        <f t="shared" si="21"/>
        <v/>
      </c>
      <c r="Z16" s="72" t="str">
        <f t="shared" si="22"/>
        <v/>
      </c>
      <c r="AA16" s="72" t="str">
        <f t="shared" si="23"/>
        <v/>
      </c>
      <c r="AB16" s="72" t="str">
        <f t="shared" si="24"/>
        <v/>
      </c>
      <c r="AC16" s="72" t="str">
        <f t="shared" si="25"/>
        <v/>
      </c>
      <c r="AD16" s="72" t="str">
        <f t="shared" si="26"/>
        <v/>
      </c>
      <c r="AE16" s="72" t="str">
        <f t="shared" si="27"/>
        <v/>
      </c>
      <c r="AF16" s="72" t="str">
        <f t="shared" si="28"/>
        <v xml:space="preserve">quatre-vingt-treize </v>
      </c>
      <c r="AG16" s="72" t="str">
        <f t="shared" si="29"/>
        <v/>
      </c>
      <c r="AH16" s="72" t="str">
        <f t="shared" si="30"/>
        <v xml:space="preserve">mille </v>
      </c>
      <c r="AI16" s="72" t="str">
        <f t="shared" si="31"/>
        <v/>
      </c>
      <c r="AJ16" s="72" t="str">
        <f t="shared" si="32"/>
        <v xml:space="preserve">cent </v>
      </c>
      <c r="AK16" s="72" t="str">
        <f t="shared" si="33"/>
        <v/>
      </c>
      <c r="AL16" s="72" t="str">
        <f t="shared" si="34"/>
        <v xml:space="preserve">sept </v>
      </c>
      <c r="AM16" s="72" t="str">
        <f t="shared" si="35"/>
        <v>DH</v>
      </c>
      <c r="AN16" s="72" t="str">
        <f t="shared" si="36"/>
        <v xml:space="preserve"> et </v>
      </c>
      <c r="AO16" s="72" t="str">
        <f t="shared" si="37"/>
        <v xml:space="preserve">cinquante </v>
      </c>
      <c r="AP16" s="72" t="str">
        <f t="shared" si="38"/>
        <v xml:space="preserve">deux </v>
      </c>
      <c r="AQ16" s="72" t="str">
        <f t="shared" si="39"/>
        <v>centimes</v>
      </c>
      <c r="AR16" s="72" t="str">
        <f t="shared" si="40"/>
        <v xml:space="preserve"> </v>
      </c>
      <c r="AS16" s="72" t="str">
        <f t="shared" si="41"/>
        <v xml:space="preserve">cents </v>
      </c>
      <c r="AT16" s="72" t="str">
        <f t="shared" si="42"/>
        <v/>
      </c>
      <c r="AU16" s="72" t="str">
        <f t="shared" si="43"/>
        <v/>
      </c>
      <c r="AV16" s="72">
        <f t="shared" si="44"/>
        <v>0</v>
      </c>
      <c r="AW16" s="72" t="str">
        <f t="shared" si="45"/>
        <v xml:space="preserve">cent </v>
      </c>
      <c r="AX16" s="72" t="str">
        <f t="shared" si="46"/>
        <v xml:space="preserve">quatre-vingt-treize </v>
      </c>
      <c r="AY16" s="72" t="str">
        <f t="shared" si="47"/>
        <v/>
      </c>
      <c r="AZ16" s="72">
        <f t="shared" si="48"/>
        <v>0</v>
      </c>
      <c r="BA16" s="72" t="str">
        <f t="shared" si="49"/>
        <v xml:space="preserve">cent </v>
      </c>
      <c r="BB16" s="72" t="str">
        <f t="shared" si="50"/>
        <v/>
      </c>
      <c r="BC16" s="72" t="str">
        <f t="shared" si="51"/>
        <v xml:space="preserve">sept </v>
      </c>
      <c r="BD16" s="72" t="str">
        <f t="shared" si="52"/>
        <v xml:space="preserve">cinquante </v>
      </c>
      <c r="BE16" s="72" t="str">
        <f t="shared" si="53"/>
        <v xml:space="preserve">deux </v>
      </c>
      <c r="BF16" s="72" t="str">
        <f t="shared" si="54"/>
        <v/>
      </c>
      <c r="BG16" s="72" t="str">
        <f t="shared" si="55"/>
        <v/>
      </c>
      <c r="BH16" s="72" t="str">
        <f t="shared" si="56"/>
        <v xml:space="preserve">quatre-vingt-treize </v>
      </c>
      <c r="BI16" s="72" t="str">
        <f t="shared" si="57"/>
        <v/>
      </c>
      <c r="BJ16" s="72" t="str">
        <f t="shared" si="58"/>
        <v/>
      </c>
      <c r="BK16" s="72" t="str">
        <f t="shared" si="59"/>
        <v xml:space="preserve">sept </v>
      </c>
      <c r="BL16" s="72" t="str">
        <f t="shared" si="60"/>
        <v xml:space="preserve">cinquante </v>
      </c>
      <c r="BM16" s="72" t="str">
        <f t="shared" si="61"/>
        <v xml:space="preserve">deux </v>
      </c>
      <c r="BN16" s="72" t="str">
        <f t="shared" si="62"/>
        <v/>
      </c>
      <c r="BO16" s="72" t="str">
        <f t="shared" si="63"/>
        <v/>
      </c>
      <c r="BP16" s="72" t="str">
        <f t="shared" si="64"/>
        <v xml:space="preserve">quatre-vingt-treize </v>
      </c>
      <c r="BQ16" s="72" t="str">
        <f t="shared" si="65"/>
        <v/>
      </c>
      <c r="BR16" s="72" t="str">
        <f t="shared" si="66"/>
        <v/>
      </c>
      <c r="BS16" s="72" t="str">
        <f t="shared" si="67"/>
        <v xml:space="preserve">sept </v>
      </c>
      <c r="BT16" s="72" t="str">
        <f t="shared" si="68"/>
        <v xml:space="preserve">cinquante </v>
      </c>
      <c r="BU16" s="72" t="str">
        <f t="shared" si="69"/>
        <v xml:space="preserve">deux </v>
      </c>
      <c r="BV16" s="72" t="str">
        <f t="shared" si="70"/>
        <v/>
      </c>
      <c r="BW16" s="72">
        <f t="shared" si="71"/>
        <v>0</v>
      </c>
      <c r="BX16" s="72" t="str">
        <f t="shared" si="72"/>
        <v xml:space="preserve">quatre-vingt-treize </v>
      </c>
      <c r="BY16" s="72" t="str">
        <f t="shared" si="73"/>
        <v/>
      </c>
      <c r="BZ16" s="72" t="str">
        <f t="shared" si="74"/>
        <v/>
      </c>
      <c r="CA16" s="72" t="str">
        <f t="shared" si="75"/>
        <v xml:space="preserve">sept </v>
      </c>
      <c r="CB16" s="72" t="str">
        <f t="shared" si="76"/>
        <v xml:space="preserve">cinquante </v>
      </c>
      <c r="CC16" s="72">
        <f t="shared" si="77"/>
        <v>0</v>
      </c>
      <c r="CD16" s="72" t="str">
        <f t="shared" si="78"/>
        <v/>
      </c>
      <c r="CE16" s="72" t="str">
        <f t="shared" si="79"/>
        <v xml:space="preserve">quatre-vingt-treize </v>
      </c>
      <c r="CF16" s="72" t="str">
        <f t="shared" si="80"/>
        <v/>
      </c>
      <c r="CG16" s="72" t="str">
        <f t="shared" si="81"/>
        <v/>
      </c>
      <c r="CH16" s="72" t="str">
        <f t="shared" si="81"/>
        <v xml:space="preserve">cinquante </v>
      </c>
      <c r="CI16" s="72" t="str">
        <f t="shared" si="82"/>
        <v/>
      </c>
      <c r="CJ16" s="72" t="str">
        <f t="shared" si="83"/>
        <v/>
      </c>
      <c r="CK16" s="72" t="str">
        <f t="shared" si="83"/>
        <v/>
      </c>
      <c r="CL16" s="72" t="str">
        <f t="shared" si="83"/>
        <v xml:space="preserve">cinquante </v>
      </c>
      <c r="CM16" s="72" t="str">
        <f t="shared" si="84"/>
        <v/>
      </c>
      <c r="CN16" s="72" t="str">
        <f t="shared" si="85"/>
        <v/>
      </c>
      <c r="CO16" s="72" t="str">
        <f t="shared" si="86"/>
        <v/>
      </c>
      <c r="CP16" s="72" t="str">
        <f t="shared" si="87"/>
        <v xml:space="preserve">cinquante </v>
      </c>
      <c r="CQ16" s="72" t="str">
        <f t="shared" si="88"/>
        <v/>
      </c>
      <c r="CR16" s="72" t="str">
        <f t="shared" si="89"/>
        <v/>
      </c>
      <c r="CS16" s="72" t="str">
        <f t="shared" si="90"/>
        <v/>
      </c>
      <c r="CT16" s="72" t="str">
        <f t="shared" si="91"/>
        <v/>
      </c>
      <c r="CU16" s="72"/>
      <c r="CV16" s="72"/>
      <c r="CW16" s="73"/>
    </row>
    <row r="17" spans="1:101">
      <c r="A17" s="81">
        <v>16</v>
      </c>
      <c r="B17" s="84">
        <f>+'FACTURES DE VENTES'!D582</f>
        <v>5040</v>
      </c>
      <c r="C17" s="71" t="str">
        <f t="shared" si="0"/>
        <v>cinq mille quarante DH</v>
      </c>
      <c r="D17" s="72" t="str">
        <f t="shared" si="1"/>
        <v>Cinq mille quarante DH</v>
      </c>
      <c r="E17" s="72">
        <f t="shared" si="2"/>
        <v>0</v>
      </c>
      <c r="F17" s="72">
        <f t="shared" si="3"/>
        <v>5</v>
      </c>
      <c r="G17" s="72">
        <f t="shared" si="4"/>
        <v>40</v>
      </c>
      <c r="H17" s="72">
        <f t="shared" si="5"/>
        <v>0</v>
      </c>
      <c r="I17" s="72">
        <f t="shared" si="6"/>
        <v>0</v>
      </c>
      <c r="J17" s="72"/>
      <c r="K17" s="72">
        <f t="shared" si="7"/>
        <v>5</v>
      </c>
      <c r="L17" s="72">
        <f t="shared" si="8"/>
        <v>40</v>
      </c>
      <c r="M17" s="72">
        <f t="shared" si="9"/>
        <v>0</v>
      </c>
      <c r="N17" s="72">
        <f t="shared" si="10"/>
        <v>0</v>
      </c>
      <c r="O17" s="72">
        <f t="shared" si="11"/>
        <v>0</v>
      </c>
      <c r="P17" s="72">
        <f t="shared" si="12"/>
        <v>0</v>
      </c>
      <c r="Q17" s="72">
        <f t="shared" si="13"/>
        <v>0</v>
      </c>
      <c r="R17" s="72">
        <f t="shared" si="14"/>
        <v>0</v>
      </c>
      <c r="S17" s="72">
        <f t="shared" si="15"/>
        <v>5</v>
      </c>
      <c r="T17" s="72">
        <f t="shared" si="16"/>
        <v>0</v>
      </c>
      <c r="U17" s="72">
        <f t="shared" si="17"/>
        <v>4</v>
      </c>
      <c r="V17" s="72">
        <f t="shared" si="18"/>
        <v>0</v>
      </c>
      <c r="W17" s="72">
        <f t="shared" si="19"/>
        <v>0</v>
      </c>
      <c r="X17" s="72">
        <f t="shared" si="20"/>
        <v>0</v>
      </c>
      <c r="Y17" s="72" t="str">
        <f t="shared" si="21"/>
        <v/>
      </c>
      <c r="Z17" s="72" t="str">
        <f t="shared" si="22"/>
        <v/>
      </c>
      <c r="AA17" s="72" t="str">
        <f t="shared" si="23"/>
        <v/>
      </c>
      <c r="AB17" s="72" t="str">
        <f t="shared" si="24"/>
        <v/>
      </c>
      <c r="AC17" s="72" t="str">
        <f t="shared" si="25"/>
        <v/>
      </c>
      <c r="AD17" s="72" t="str">
        <f t="shared" si="26"/>
        <v/>
      </c>
      <c r="AE17" s="72" t="str">
        <f t="shared" si="27"/>
        <v/>
      </c>
      <c r="AF17" s="72" t="str">
        <f t="shared" si="28"/>
        <v/>
      </c>
      <c r="AG17" s="72" t="str">
        <f t="shared" si="29"/>
        <v xml:space="preserve">cinq </v>
      </c>
      <c r="AH17" s="72" t="str">
        <f t="shared" si="30"/>
        <v xml:space="preserve">mille </v>
      </c>
      <c r="AI17" s="72" t="str">
        <f t="shared" si="31"/>
        <v/>
      </c>
      <c r="AJ17" s="72" t="str">
        <f t="shared" si="32"/>
        <v/>
      </c>
      <c r="AK17" s="72" t="str">
        <f t="shared" si="33"/>
        <v xml:space="preserve">quarante </v>
      </c>
      <c r="AL17" s="72" t="str">
        <f t="shared" si="34"/>
        <v/>
      </c>
      <c r="AM17" s="72" t="str">
        <f t="shared" si="35"/>
        <v>DH</v>
      </c>
      <c r="AN17" s="72" t="str">
        <f t="shared" si="36"/>
        <v/>
      </c>
      <c r="AO17" s="72" t="str">
        <f t="shared" si="37"/>
        <v/>
      </c>
      <c r="AP17" s="72" t="str">
        <f t="shared" si="38"/>
        <v/>
      </c>
      <c r="AQ17" s="72" t="str">
        <f t="shared" si="39"/>
        <v/>
      </c>
      <c r="AR17" s="72" t="str">
        <f t="shared" si="40"/>
        <v xml:space="preserve"> </v>
      </c>
      <c r="AS17" s="72" t="str">
        <f t="shared" si="41"/>
        <v xml:space="preserve">cents </v>
      </c>
      <c r="AT17" s="72" t="str">
        <f t="shared" si="42"/>
        <v/>
      </c>
      <c r="AU17" s="72" t="str">
        <f t="shared" si="43"/>
        <v/>
      </c>
      <c r="AV17" s="72">
        <f t="shared" si="44"/>
        <v>0</v>
      </c>
      <c r="AW17" s="72" t="str">
        <f t="shared" si="45"/>
        <v xml:space="preserve">cent </v>
      </c>
      <c r="AX17" s="72" t="str">
        <f t="shared" si="46"/>
        <v/>
      </c>
      <c r="AY17" s="72" t="str">
        <f t="shared" si="47"/>
        <v xml:space="preserve">cinq </v>
      </c>
      <c r="AZ17" s="72">
        <f t="shared" si="48"/>
        <v>0</v>
      </c>
      <c r="BA17" s="72" t="str">
        <f t="shared" si="49"/>
        <v xml:space="preserve">cent </v>
      </c>
      <c r="BB17" s="72" t="str">
        <f t="shared" si="50"/>
        <v xml:space="preserve">quarante </v>
      </c>
      <c r="BC17" s="72" t="str">
        <f t="shared" si="51"/>
        <v/>
      </c>
      <c r="BD17" s="72" t="str">
        <f t="shared" si="52"/>
        <v/>
      </c>
      <c r="BE17" s="72" t="str">
        <f t="shared" si="53"/>
        <v/>
      </c>
      <c r="BF17" s="72" t="str">
        <f t="shared" si="54"/>
        <v/>
      </c>
      <c r="BG17" s="72" t="str">
        <f t="shared" si="55"/>
        <v/>
      </c>
      <c r="BH17" s="72" t="str">
        <f t="shared" si="56"/>
        <v/>
      </c>
      <c r="BI17" s="72" t="str">
        <f t="shared" si="57"/>
        <v xml:space="preserve">cinq </v>
      </c>
      <c r="BJ17" s="72" t="str">
        <f t="shared" si="58"/>
        <v xml:space="preserve">quarante </v>
      </c>
      <c r="BK17" s="72" t="str">
        <f t="shared" si="59"/>
        <v/>
      </c>
      <c r="BL17" s="72" t="str">
        <f t="shared" si="60"/>
        <v/>
      </c>
      <c r="BM17" s="72" t="str">
        <f t="shared" si="61"/>
        <v/>
      </c>
      <c r="BN17" s="72" t="str">
        <f t="shared" si="62"/>
        <v/>
      </c>
      <c r="BO17" s="72" t="str">
        <f t="shared" si="63"/>
        <v/>
      </c>
      <c r="BP17" s="72" t="str">
        <f t="shared" si="64"/>
        <v/>
      </c>
      <c r="BQ17" s="72" t="str">
        <f t="shared" si="65"/>
        <v xml:space="preserve">cinq </v>
      </c>
      <c r="BR17" s="72" t="str">
        <f t="shared" si="66"/>
        <v xml:space="preserve">quarante </v>
      </c>
      <c r="BS17" s="72" t="str">
        <f t="shared" si="67"/>
        <v/>
      </c>
      <c r="BT17" s="72" t="str">
        <f t="shared" si="68"/>
        <v/>
      </c>
      <c r="BU17" s="72" t="str">
        <f t="shared" si="69"/>
        <v/>
      </c>
      <c r="BV17" s="72" t="str">
        <f t="shared" si="70"/>
        <v/>
      </c>
      <c r="BW17" s="72">
        <f t="shared" si="71"/>
        <v>0</v>
      </c>
      <c r="BX17" s="72" t="str">
        <f t="shared" si="72"/>
        <v/>
      </c>
      <c r="BY17" s="72" t="str">
        <f t="shared" si="73"/>
        <v xml:space="preserve">cinq </v>
      </c>
      <c r="BZ17" s="72" t="str">
        <f t="shared" si="74"/>
        <v xml:space="preserve">quarante </v>
      </c>
      <c r="CA17" s="72">
        <f t="shared" si="75"/>
        <v>0</v>
      </c>
      <c r="CB17" s="72" t="str">
        <f t="shared" si="76"/>
        <v/>
      </c>
      <c r="CC17" s="72">
        <f t="shared" si="77"/>
        <v>0</v>
      </c>
      <c r="CD17" s="72" t="str">
        <f t="shared" si="78"/>
        <v/>
      </c>
      <c r="CE17" s="72" t="str">
        <f t="shared" si="79"/>
        <v/>
      </c>
      <c r="CF17" s="72">
        <f t="shared" si="80"/>
        <v>0</v>
      </c>
      <c r="CG17" s="72" t="str">
        <f t="shared" si="81"/>
        <v xml:space="preserve">quarante </v>
      </c>
      <c r="CH17" s="72" t="str">
        <f t="shared" si="81"/>
        <v/>
      </c>
      <c r="CI17" s="72" t="str">
        <f t="shared" si="82"/>
        <v/>
      </c>
      <c r="CJ17" s="72" t="str">
        <f t="shared" si="83"/>
        <v/>
      </c>
      <c r="CK17" s="72" t="str">
        <f t="shared" si="83"/>
        <v xml:space="preserve">quarante </v>
      </c>
      <c r="CL17" s="72" t="str">
        <f t="shared" si="83"/>
        <v/>
      </c>
      <c r="CM17" s="72" t="str">
        <f t="shared" si="84"/>
        <v/>
      </c>
      <c r="CN17" s="72" t="str">
        <f t="shared" si="85"/>
        <v/>
      </c>
      <c r="CO17" s="72" t="str">
        <f t="shared" si="86"/>
        <v xml:space="preserve">quarante </v>
      </c>
      <c r="CP17" s="72" t="str">
        <f t="shared" si="87"/>
        <v/>
      </c>
      <c r="CQ17" s="72" t="str">
        <f t="shared" si="88"/>
        <v/>
      </c>
      <c r="CR17" s="72" t="str">
        <f t="shared" si="89"/>
        <v/>
      </c>
      <c r="CS17" s="72" t="str">
        <f t="shared" si="90"/>
        <v/>
      </c>
      <c r="CT17" s="72" t="str">
        <f t="shared" si="91"/>
        <v/>
      </c>
      <c r="CU17" s="72"/>
      <c r="CV17" s="72"/>
      <c r="CW17" s="73"/>
    </row>
    <row r="18" spans="1:101">
      <c r="A18" s="81">
        <v>17</v>
      </c>
      <c r="B18" s="84">
        <f>+'FACTURES DE VENTES'!D619</f>
        <v>86745.600000000006</v>
      </c>
      <c r="C18" s="71" t="str">
        <f t="shared" si="0"/>
        <v>quatre-vingt-six mille sept cent quarante cinq DH et soixante centimes</v>
      </c>
      <c r="D18" s="72" t="str">
        <f t="shared" si="1"/>
        <v>Quatre-vingt-six mille sept cent quarante cinq DH et soixante centimes</v>
      </c>
      <c r="E18" s="72">
        <f t="shared" si="2"/>
        <v>0</v>
      </c>
      <c r="F18" s="72">
        <f t="shared" si="3"/>
        <v>86</v>
      </c>
      <c r="G18" s="72">
        <f t="shared" si="4"/>
        <v>745</v>
      </c>
      <c r="H18" s="72">
        <f t="shared" si="5"/>
        <v>60</v>
      </c>
      <c r="I18" s="72">
        <f t="shared" si="6"/>
        <v>0</v>
      </c>
      <c r="J18" s="72"/>
      <c r="K18" s="72">
        <f t="shared" si="7"/>
        <v>86</v>
      </c>
      <c r="L18" s="72">
        <f t="shared" si="8"/>
        <v>45</v>
      </c>
      <c r="M18" s="72">
        <f t="shared" si="9"/>
        <v>60</v>
      </c>
      <c r="N18" s="72">
        <f t="shared" si="10"/>
        <v>0</v>
      </c>
      <c r="O18" s="72">
        <f t="shared" si="11"/>
        <v>0</v>
      </c>
      <c r="P18" s="72">
        <f t="shared" si="12"/>
        <v>0</v>
      </c>
      <c r="Q18" s="72">
        <f t="shared" si="13"/>
        <v>0</v>
      </c>
      <c r="R18" s="72">
        <f t="shared" si="14"/>
        <v>8</v>
      </c>
      <c r="S18" s="72">
        <f t="shared" si="15"/>
        <v>6</v>
      </c>
      <c r="T18" s="72">
        <f t="shared" si="16"/>
        <v>7</v>
      </c>
      <c r="U18" s="72">
        <f t="shared" si="17"/>
        <v>4</v>
      </c>
      <c r="V18" s="72">
        <f t="shared" si="18"/>
        <v>5</v>
      </c>
      <c r="W18" s="72">
        <f t="shared" si="19"/>
        <v>6</v>
      </c>
      <c r="X18" s="72">
        <f t="shared" si="20"/>
        <v>0</v>
      </c>
      <c r="Y18" s="72" t="str">
        <f t="shared" si="21"/>
        <v/>
      </c>
      <c r="Z18" s="72" t="str">
        <f t="shared" si="22"/>
        <v/>
      </c>
      <c r="AA18" s="72" t="str">
        <f t="shared" si="23"/>
        <v/>
      </c>
      <c r="AB18" s="72" t="str">
        <f t="shared" si="24"/>
        <v/>
      </c>
      <c r="AC18" s="72" t="str">
        <f t="shared" si="25"/>
        <v/>
      </c>
      <c r="AD18" s="72" t="str">
        <f t="shared" si="26"/>
        <v/>
      </c>
      <c r="AE18" s="72" t="str">
        <f t="shared" si="27"/>
        <v/>
      </c>
      <c r="AF18" s="72" t="str">
        <f t="shared" si="28"/>
        <v>quatre-vingt-</v>
      </c>
      <c r="AG18" s="72" t="str">
        <f t="shared" si="29"/>
        <v xml:space="preserve">six </v>
      </c>
      <c r="AH18" s="72" t="str">
        <f t="shared" si="30"/>
        <v xml:space="preserve">mille </v>
      </c>
      <c r="AI18" s="72" t="str">
        <f t="shared" si="31"/>
        <v xml:space="preserve">sept </v>
      </c>
      <c r="AJ18" s="72" t="str">
        <f t="shared" si="32"/>
        <v xml:space="preserve">cent </v>
      </c>
      <c r="AK18" s="72" t="str">
        <f t="shared" si="33"/>
        <v xml:space="preserve">quarante </v>
      </c>
      <c r="AL18" s="72" t="str">
        <f t="shared" si="34"/>
        <v xml:space="preserve">cinq </v>
      </c>
      <c r="AM18" s="72" t="str">
        <f t="shared" si="35"/>
        <v>DH</v>
      </c>
      <c r="AN18" s="72" t="str">
        <f t="shared" si="36"/>
        <v xml:space="preserve"> et </v>
      </c>
      <c r="AO18" s="72" t="str">
        <f t="shared" si="37"/>
        <v xml:space="preserve">soixante </v>
      </c>
      <c r="AP18" s="72" t="str">
        <f t="shared" si="38"/>
        <v/>
      </c>
      <c r="AQ18" s="72" t="str">
        <f t="shared" si="39"/>
        <v>centimes</v>
      </c>
      <c r="AR18" s="72" t="str">
        <f t="shared" si="40"/>
        <v xml:space="preserve"> </v>
      </c>
      <c r="AS18" s="72" t="str">
        <f t="shared" si="41"/>
        <v xml:space="preserve">cents </v>
      </c>
      <c r="AT18" s="72" t="str">
        <f t="shared" si="42"/>
        <v/>
      </c>
      <c r="AU18" s="72" t="str">
        <f t="shared" si="43"/>
        <v/>
      </c>
      <c r="AV18" s="72">
        <f t="shared" si="44"/>
        <v>0</v>
      </c>
      <c r="AW18" s="72" t="str">
        <f t="shared" si="45"/>
        <v xml:space="preserve">cent </v>
      </c>
      <c r="AX18" s="72" t="str">
        <f t="shared" si="46"/>
        <v>quatre-vingt-</v>
      </c>
      <c r="AY18" s="72" t="str">
        <f t="shared" si="47"/>
        <v xml:space="preserve">six </v>
      </c>
      <c r="AZ18" s="72" t="str">
        <f t="shared" si="48"/>
        <v xml:space="preserve">sept </v>
      </c>
      <c r="BA18" s="72" t="str">
        <f t="shared" si="49"/>
        <v xml:space="preserve">cent </v>
      </c>
      <c r="BB18" s="72" t="str">
        <f t="shared" si="50"/>
        <v xml:space="preserve">quarante </v>
      </c>
      <c r="BC18" s="72" t="str">
        <f t="shared" si="51"/>
        <v xml:space="preserve">cinq </v>
      </c>
      <c r="BD18" s="72" t="str">
        <f t="shared" si="52"/>
        <v xml:space="preserve">soixante </v>
      </c>
      <c r="BE18" s="72" t="str">
        <f t="shared" si="53"/>
        <v/>
      </c>
      <c r="BF18" s="72" t="str">
        <f t="shared" si="54"/>
        <v/>
      </c>
      <c r="BG18" s="72" t="str">
        <f t="shared" si="55"/>
        <v/>
      </c>
      <c r="BH18" s="72" t="str">
        <f t="shared" si="56"/>
        <v>quatre-vingt-</v>
      </c>
      <c r="BI18" s="72" t="str">
        <f t="shared" si="57"/>
        <v xml:space="preserve">six </v>
      </c>
      <c r="BJ18" s="72" t="str">
        <f t="shared" si="58"/>
        <v xml:space="preserve">quarante </v>
      </c>
      <c r="BK18" s="72" t="str">
        <f t="shared" si="59"/>
        <v xml:space="preserve">cinq </v>
      </c>
      <c r="BL18" s="72" t="str">
        <f t="shared" si="60"/>
        <v xml:space="preserve">soixante </v>
      </c>
      <c r="BM18" s="72" t="str">
        <f t="shared" si="61"/>
        <v/>
      </c>
      <c r="BN18" s="72" t="str">
        <f t="shared" si="62"/>
        <v/>
      </c>
      <c r="BO18" s="72" t="str">
        <f t="shared" si="63"/>
        <v/>
      </c>
      <c r="BP18" s="72" t="str">
        <f t="shared" si="64"/>
        <v>quatre-vingt-</v>
      </c>
      <c r="BQ18" s="72" t="str">
        <f t="shared" si="65"/>
        <v xml:space="preserve">six </v>
      </c>
      <c r="BR18" s="72" t="str">
        <f t="shared" si="66"/>
        <v xml:space="preserve">quarante </v>
      </c>
      <c r="BS18" s="72" t="str">
        <f t="shared" si="67"/>
        <v xml:space="preserve">cinq </v>
      </c>
      <c r="BT18" s="72" t="str">
        <f t="shared" si="68"/>
        <v xml:space="preserve">soixante </v>
      </c>
      <c r="BU18" s="72" t="str">
        <f t="shared" si="69"/>
        <v/>
      </c>
      <c r="BV18" s="72" t="str">
        <f t="shared" si="70"/>
        <v/>
      </c>
      <c r="BW18" s="72">
        <f t="shared" si="71"/>
        <v>0</v>
      </c>
      <c r="BX18" s="72" t="str">
        <f t="shared" si="72"/>
        <v>quatre-vingt-</v>
      </c>
      <c r="BY18" s="72" t="str">
        <f t="shared" si="73"/>
        <v xml:space="preserve">six </v>
      </c>
      <c r="BZ18" s="72" t="str">
        <f t="shared" si="74"/>
        <v xml:space="preserve">quarante </v>
      </c>
      <c r="CA18" s="72">
        <f t="shared" si="75"/>
        <v>0</v>
      </c>
      <c r="CB18" s="72" t="str">
        <f t="shared" si="76"/>
        <v xml:space="preserve">soixante </v>
      </c>
      <c r="CC18" s="72">
        <f t="shared" si="77"/>
        <v>0</v>
      </c>
      <c r="CD18" s="72" t="str">
        <f t="shared" si="78"/>
        <v/>
      </c>
      <c r="CE18" s="72" t="str">
        <f t="shared" si="79"/>
        <v>quatre-vingt-</v>
      </c>
      <c r="CF18" s="72" t="str">
        <f t="shared" si="80"/>
        <v xml:space="preserve">six </v>
      </c>
      <c r="CG18" s="72" t="str">
        <f t="shared" si="81"/>
        <v xml:space="preserve">quarante </v>
      </c>
      <c r="CH18" s="72" t="str">
        <f t="shared" si="81"/>
        <v xml:space="preserve">soixante </v>
      </c>
      <c r="CI18" s="72" t="str">
        <f t="shared" si="82"/>
        <v/>
      </c>
      <c r="CJ18" s="72" t="str">
        <f t="shared" si="83"/>
        <v>quatre-vingt-</v>
      </c>
      <c r="CK18" s="72" t="str">
        <f t="shared" si="83"/>
        <v xml:space="preserve">quarante </v>
      </c>
      <c r="CL18" s="72" t="str">
        <f t="shared" si="83"/>
        <v xml:space="preserve">soixante </v>
      </c>
      <c r="CM18" s="72" t="str">
        <f t="shared" si="84"/>
        <v/>
      </c>
      <c r="CN18" s="72" t="str">
        <f t="shared" si="85"/>
        <v>quatre-vingt-</v>
      </c>
      <c r="CO18" s="72" t="str">
        <f t="shared" si="86"/>
        <v xml:space="preserve">quarante </v>
      </c>
      <c r="CP18" s="72" t="str">
        <f t="shared" si="87"/>
        <v xml:space="preserve">soixante </v>
      </c>
      <c r="CQ18" s="72" t="str">
        <f t="shared" si="88"/>
        <v/>
      </c>
      <c r="CR18" s="72" t="str">
        <f t="shared" si="89"/>
        <v>quatre-vingt-</v>
      </c>
      <c r="CS18" s="72" t="str">
        <f t="shared" si="90"/>
        <v/>
      </c>
      <c r="CT18" s="72" t="str">
        <f t="shared" si="91"/>
        <v xml:space="preserve">soixante </v>
      </c>
      <c r="CU18" s="72"/>
      <c r="CV18" s="72"/>
      <c r="CW18" s="73"/>
    </row>
    <row r="19" spans="1:101">
      <c r="A19" s="81">
        <v>18</v>
      </c>
      <c r="B19" s="84">
        <f>+'FACTURES DE VENTES'!D656</f>
        <v>121949.28</v>
      </c>
      <c r="C19" s="71" t="str">
        <f t="shared" si="0"/>
        <v>cent vingt et un mille neuf cent quarante neuf DH et vingt huit centimes</v>
      </c>
      <c r="D19" s="72" t="str">
        <f t="shared" si="1"/>
        <v>Cent vingt et un mille neuf cent quarante neuf DH et vingt huit centimes</v>
      </c>
      <c r="E19" s="72">
        <f t="shared" si="2"/>
        <v>0</v>
      </c>
      <c r="F19" s="72">
        <f t="shared" si="3"/>
        <v>121</v>
      </c>
      <c r="G19" s="72">
        <f t="shared" si="4"/>
        <v>949</v>
      </c>
      <c r="H19" s="72">
        <f t="shared" si="5"/>
        <v>28.000000000000004</v>
      </c>
      <c r="I19" s="72">
        <f t="shared" si="6"/>
        <v>0</v>
      </c>
      <c r="J19" s="72"/>
      <c r="K19" s="72">
        <f t="shared" si="7"/>
        <v>21</v>
      </c>
      <c r="L19" s="72">
        <f t="shared" si="8"/>
        <v>49</v>
      </c>
      <c r="M19" s="72">
        <f t="shared" si="9"/>
        <v>28.000000000000004</v>
      </c>
      <c r="N19" s="72">
        <f t="shared" si="10"/>
        <v>0</v>
      </c>
      <c r="O19" s="72">
        <f t="shared" si="11"/>
        <v>0</v>
      </c>
      <c r="P19" s="72">
        <f t="shared" si="12"/>
        <v>0</v>
      </c>
      <c r="Q19" s="72">
        <f t="shared" si="13"/>
        <v>1</v>
      </c>
      <c r="R19" s="72">
        <f t="shared" si="14"/>
        <v>2</v>
      </c>
      <c r="S19" s="72">
        <f t="shared" si="15"/>
        <v>1</v>
      </c>
      <c r="T19" s="72">
        <f t="shared" si="16"/>
        <v>9</v>
      </c>
      <c r="U19" s="72">
        <f t="shared" si="17"/>
        <v>4</v>
      </c>
      <c r="V19" s="72">
        <f t="shared" si="18"/>
        <v>9</v>
      </c>
      <c r="W19" s="72">
        <f t="shared" si="19"/>
        <v>2</v>
      </c>
      <c r="X19" s="72">
        <f t="shared" si="20"/>
        <v>8</v>
      </c>
      <c r="Y19" s="72" t="str">
        <f t="shared" si="21"/>
        <v/>
      </c>
      <c r="Z19" s="72" t="str">
        <f t="shared" si="22"/>
        <v/>
      </c>
      <c r="AA19" s="72" t="str">
        <f t="shared" si="23"/>
        <v/>
      </c>
      <c r="AB19" s="72" t="str">
        <f t="shared" si="24"/>
        <v/>
      </c>
      <c r="AC19" s="72" t="str">
        <f t="shared" si="25"/>
        <v/>
      </c>
      <c r="AD19" s="72" t="str">
        <f t="shared" si="26"/>
        <v/>
      </c>
      <c r="AE19" s="72" t="str">
        <f t="shared" si="27"/>
        <v xml:space="preserve">cent </v>
      </c>
      <c r="AF19" s="72" t="str">
        <f t="shared" si="28"/>
        <v xml:space="preserve">vingt </v>
      </c>
      <c r="AG19" s="72" t="str">
        <f t="shared" si="29"/>
        <v xml:space="preserve">et un </v>
      </c>
      <c r="AH19" s="72" t="str">
        <f t="shared" si="30"/>
        <v xml:space="preserve">mille </v>
      </c>
      <c r="AI19" s="72" t="str">
        <f t="shared" si="31"/>
        <v xml:space="preserve">neuf </v>
      </c>
      <c r="AJ19" s="72" t="str">
        <f t="shared" si="32"/>
        <v xml:space="preserve">cent </v>
      </c>
      <c r="AK19" s="72" t="str">
        <f t="shared" si="33"/>
        <v xml:space="preserve">quarante </v>
      </c>
      <c r="AL19" s="72" t="str">
        <f t="shared" si="34"/>
        <v xml:space="preserve">neuf </v>
      </c>
      <c r="AM19" s="72" t="str">
        <f t="shared" si="35"/>
        <v>DH</v>
      </c>
      <c r="AN19" s="72" t="str">
        <f t="shared" si="36"/>
        <v xml:space="preserve"> et </v>
      </c>
      <c r="AO19" s="72" t="str">
        <f t="shared" si="37"/>
        <v xml:space="preserve">vingt </v>
      </c>
      <c r="AP19" s="72" t="str">
        <f t="shared" si="38"/>
        <v xml:space="preserve">huit </v>
      </c>
      <c r="AQ19" s="72" t="str">
        <f t="shared" si="39"/>
        <v>centimes</v>
      </c>
      <c r="AR19" s="72" t="str">
        <f t="shared" si="40"/>
        <v xml:space="preserve"> </v>
      </c>
      <c r="AS19" s="72" t="str">
        <f t="shared" si="41"/>
        <v xml:space="preserve">cents </v>
      </c>
      <c r="AT19" s="72" t="str">
        <f t="shared" si="42"/>
        <v/>
      </c>
      <c r="AU19" s="72" t="str">
        <f t="shared" si="43"/>
        <v/>
      </c>
      <c r="AV19" s="72">
        <f t="shared" si="44"/>
        <v>0</v>
      </c>
      <c r="AW19" s="72" t="str">
        <f t="shared" si="45"/>
        <v xml:space="preserve">cent </v>
      </c>
      <c r="AX19" s="72" t="str">
        <f t="shared" si="46"/>
        <v xml:space="preserve">vingt </v>
      </c>
      <c r="AY19" s="72" t="str">
        <f t="shared" si="47"/>
        <v xml:space="preserve">et un </v>
      </c>
      <c r="AZ19" s="72" t="str">
        <f t="shared" si="48"/>
        <v xml:space="preserve">neuf </v>
      </c>
      <c r="BA19" s="72" t="str">
        <f t="shared" si="49"/>
        <v xml:space="preserve">cent </v>
      </c>
      <c r="BB19" s="72" t="str">
        <f t="shared" si="50"/>
        <v xml:space="preserve">quarante </v>
      </c>
      <c r="BC19" s="72" t="str">
        <f t="shared" si="51"/>
        <v xml:space="preserve">neuf </v>
      </c>
      <c r="BD19" s="72" t="str">
        <f t="shared" si="52"/>
        <v xml:space="preserve">vingt </v>
      </c>
      <c r="BE19" s="72" t="str">
        <f t="shared" si="53"/>
        <v xml:space="preserve">huit </v>
      </c>
      <c r="BF19" s="72" t="str">
        <f t="shared" si="54"/>
        <v/>
      </c>
      <c r="BG19" s="72" t="str">
        <f t="shared" si="55"/>
        <v/>
      </c>
      <c r="BH19" s="72" t="str">
        <f t="shared" si="56"/>
        <v xml:space="preserve">vingt </v>
      </c>
      <c r="BI19" s="72" t="str">
        <f t="shared" si="57"/>
        <v xml:space="preserve">et un </v>
      </c>
      <c r="BJ19" s="72" t="str">
        <f t="shared" si="58"/>
        <v xml:space="preserve">quarante </v>
      </c>
      <c r="BK19" s="72" t="str">
        <f t="shared" si="59"/>
        <v xml:space="preserve">neuf </v>
      </c>
      <c r="BL19" s="72" t="str">
        <f t="shared" si="60"/>
        <v xml:space="preserve">vingt </v>
      </c>
      <c r="BM19" s="72" t="str">
        <f t="shared" si="61"/>
        <v xml:space="preserve">huit </v>
      </c>
      <c r="BN19" s="72" t="str">
        <f t="shared" si="62"/>
        <v/>
      </c>
      <c r="BO19" s="72" t="str">
        <f t="shared" si="63"/>
        <v/>
      </c>
      <c r="BP19" s="72" t="str">
        <f t="shared" si="64"/>
        <v xml:space="preserve">vingt </v>
      </c>
      <c r="BQ19" s="72" t="str">
        <f t="shared" si="65"/>
        <v xml:space="preserve">et un </v>
      </c>
      <c r="BR19" s="72" t="str">
        <f t="shared" si="66"/>
        <v xml:space="preserve">quarante </v>
      </c>
      <c r="BS19" s="72" t="str">
        <f t="shared" si="67"/>
        <v xml:space="preserve">neuf </v>
      </c>
      <c r="BT19" s="72" t="str">
        <f t="shared" si="68"/>
        <v xml:space="preserve">vingt </v>
      </c>
      <c r="BU19" s="72" t="str">
        <f t="shared" si="69"/>
        <v xml:space="preserve">huit </v>
      </c>
      <c r="BV19" s="72" t="str">
        <f t="shared" si="70"/>
        <v/>
      </c>
      <c r="BW19" s="72">
        <f t="shared" si="71"/>
        <v>0</v>
      </c>
      <c r="BX19" s="72" t="str">
        <f t="shared" si="72"/>
        <v xml:space="preserve">vingt </v>
      </c>
      <c r="BY19" s="72" t="str">
        <f t="shared" si="73"/>
        <v xml:space="preserve">un </v>
      </c>
      <c r="BZ19" s="72" t="str">
        <f t="shared" si="74"/>
        <v xml:space="preserve">quarante </v>
      </c>
      <c r="CA19" s="72" t="str">
        <f t="shared" si="75"/>
        <v xml:space="preserve">neuf </v>
      </c>
      <c r="CB19" s="72" t="str">
        <f t="shared" si="76"/>
        <v xml:space="preserve">vingt </v>
      </c>
      <c r="CC19" s="72" t="str">
        <f t="shared" si="77"/>
        <v xml:space="preserve">huit </v>
      </c>
      <c r="CD19" s="72" t="str">
        <f t="shared" si="78"/>
        <v/>
      </c>
      <c r="CE19" s="72" t="str">
        <f t="shared" si="79"/>
        <v xml:space="preserve">vingt </v>
      </c>
      <c r="CF19" s="72">
        <f t="shared" si="80"/>
        <v>0</v>
      </c>
      <c r="CG19" s="72" t="str">
        <f t="shared" si="81"/>
        <v xml:space="preserve">quarante </v>
      </c>
      <c r="CH19" s="72" t="str">
        <f t="shared" si="81"/>
        <v xml:space="preserve">vingt </v>
      </c>
      <c r="CI19" s="72" t="str">
        <f t="shared" si="82"/>
        <v/>
      </c>
      <c r="CJ19" s="72" t="str">
        <f t="shared" si="83"/>
        <v xml:space="preserve">vingt </v>
      </c>
      <c r="CK19" s="72" t="str">
        <f t="shared" si="83"/>
        <v xml:space="preserve">quarante </v>
      </c>
      <c r="CL19" s="72" t="str">
        <f t="shared" si="83"/>
        <v xml:space="preserve">vingt </v>
      </c>
      <c r="CM19" s="72" t="str">
        <f t="shared" si="84"/>
        <v/>
      </c>
      <c r="CN19" s="72" t="str">
        <f t="shared" si="85"/>
        <v xml:space="preserve">vingt </v>
      </c>
      <c r="CO19" s="72" t="str">
        <f t="shared" si="86"/>
        <v xml:space="preserve">quarante </v>
      </c>
      <c r="CP19" s="72" t="str">
        <f t="shared" si="87"/>
        <v xml:space="preserve">vingt </v>
      </c>
      <c r="CQ19" s="72" t="str">
        <f t="shared" si="88"/>
        <v/>
      </c>
      <c r="CR19" s="72" t="str">
        <f t="shared" si="89"/>
        <v/>
      </c>
      <c r="CS19" s="72" t="str">
        <f t="shared" si="90"/>
        <v/>
      </c>
      <c r="CT19" s="72" t="str">
        <f t="shared" si="91"/>
        <v/>
      </c>
      <c r="CU19" s="72"/>
      <c r="CV19" s="72"/>
      <c r="CW19" s="73"/>
    </row>
    <row r="20" spans="1:101">
      <c r="A20" s="81">
        <v>19</v>
      </c>
      <c r="B20" s="84">
        <f>+'FACTURES DE VENTES'!D693</f>
        <v>578285.28</v>
      </c>
      <c r="C20" s="71" t="str">
        <f t="shared" si="0"/>
        <v>cinq cent soixante-dix-huit mille deux cent quatre-vingt-cinq DH et vingt huit centimes</v>
      </c>
      <c r="D20" s="72" t="str">
        <f t="shared" si="1"/>
        <v>Cinq cent soixante-dix-huit mille deux cent quatre-vingt-cinq DH et vingt huit centimes</v>
      </c>
      <c r="E20" s="72">
        <f t="shared" si="2"/>
        <v>0</v>
      </c>
      <c r="F20" s="72">
        <f t="shared" si="3"/>
        <v>578</v>
      </c>
      <c r="G20" s="72">
        <f t="shared" si="4"/>
        <v>285</v>
      </c>
      <c r="H20" s="72">
        <f t="shared" si="5"/>
        <v>28.000000000000004</v>
      </c>
      <c r="I20" s="72">
        <f t="shared" si="6"/>
        <v>0</v>
      </c>
      <c r="J20" s="72"/>
      <c r="K20" s="72">
        <f t="shared" si="7"/>
        <v>78</v>
      </c>
      <c r="L20" s="72">
        <f t="shared" si="8"/>
        <v>85</v>
      </c>
      <c r="M20" s="72">
        <f t="shared" si="9"/>
        <v>28.000000000000004</v>
      </c>
      <c r="N20" s="72">
        <f t="shared" si="10"/>
        <v>0</v>
      </c>
      <c r="O20" s="72">
        <f t="shared" si="11"/>
        <v>0</v>
      </c>
      <c r="P20" s="72">
        <f t="shared" si="12"/>
        <v>0</v>
      </c>
      <c r="Q20" s="72">
        <f t="shared" si="13"/>
        <v>5</v>
      </c>
      <c r="R20" s="72">
        <f t="shared" si="14"/>
        <v>7</v>
      </c>
      <c r="S20" s="72">
        <f t="shared" si="15"/>
        <v>8</v>
      </c>
      <c r="T20" s="72">
        <f t="shared" si="16"/>
        <v>2</v>
      </c>
      <c r="U20" s="72">
        <f t="shared" si="17"/>
        <v>8</v>
      </c>
      <c r="V20" s="72">
        <f t="shared" si="18"/>
        <v>5</v>
      </c>
      <c r="W20" s="72">
        <f t="shared" si="19"/>
        <v>2</v>
      </c>
      <c r="X20" s="72">
        <f t="shared" si="20"/>
        <v>8</v>
      </c>
      <c r="Y20" s="72" t="str">
        <f t="shared" si="21"/>
        <v/>
      </c>
      <c r="Z20" s="72" t="str">
        <f t="shared" si="22"/>
        <v/>
      </c>
      <c r="AA20" s="72" t="str">
        <f t="shared" si="23"/>
        <v/>
      </c>
      <c r="AB20" s="72" t="str">
        <f t="shared" si="24"/>
        <v/>
      </c>
      <c r="AC20" s="72" t="str">
        <f t="shared" si="25"/>
        <v/>
      </c>
      <c r="AD20" s="72" t="str">
        <f t="shared" si="26"/>
        <v xml:space="preserve">cinq </v>
      </c>
      <c r="AE20" s="72" t="str">
        <f t="shared" si="27"/>
        <v xml:space="preserve">cent </v>
      </c>
      <c r="AF20" s="72" t="str">
        <f t="shared" si="28"/>
        <v xml:space="preserve">soixante-dix-huit </v>
      </c>
      <c r="AG20" s="72" t="str">
        <f t="shared" si="29"/>
        <v/>
      </c>
      <c r="AH20" s="72" t="str">
        <f t="shared" si="30"/>
        <v xml:space="preserve">mille </v>
      </c>
      <c r="AI20" s="72" t="str">
        <f t="shared" si="31"/>
        <v xml:space="preserve">deux </v>
      </c>
      <c r="AJ20" s="72" t="str">
        <f t="shared" si="32"/>
        <v xml:space="preserve">cent </v>
      </c>
      <c r="AK20" s="72" t="str">
        <f t="shared" si="33"/>
        <v>quatre-vingt-</v>
      </c>
      <c r="AL20" s="72" t="str">
        <f t="shared" si="34"/>
        <v xml:space="preserve">cinq </v>
      </c>
      <c r="AM20" s="72" t="str">
        <f t="shared" si="35"/>
        <v>DH</v>
      </c>
      <c r="AN20" s="72" t="str">
        <f t="shared" si="36"/>
        <v xml:space="preserve"> et </v>
      </c>
      <c r="AO20" s="72" t="str">
        <f t="shared" si="37"/>
        <v xml:space="preserve">vingt </v>
      </c>
      <c r="AP20" s="72" t="str">
        <f t="shared" si="38"/>
        <v xml:space="preserve">huit </v>
      </c>
      <c r="AQ20" s="72" t="str">
        <f t="shared" si="39"/>
        <v>centimes</v>
      </c>
      <c r="AR20" s="72" t="str">
        <f t="shared" si="40"/>
        <v xml:space="preserve"> </v>
      </c>
      <c r="AS20" s="72" t="str">
        <f t="shared" si="41"/>
        <v xml:space="preserve">cents </v>
      </c>
      <c r="AT20" s="72" t="str">
        <f t="shared" si="42"/>
        <v/>
      </c>
      <c r="AU20" s="72" t="str">
        <f t="shared" si="43"/>
        <v/>
      </c>
      <c r="AV20" s="72">
        <f t="shared" si="44"/>
        <v>0</v>
      </c>
      <c r="AW20" s="72" t="str">
        <f t="shared" si="45"/>
        <v xml:space="preserve">cent </v>
      </c>
      <c r="AX20" s="72" t="str">
        <f t="shared" si="46"/>
        <v xml:space="preserve">soixante-dix-huit </v>
      </c>
      <c r="AY20" s="72" t="str">
        <f t="shared" si="47"/>
        <v/>
      </c>
      <c r="AZ20" s="72">
        <f t="shared" si="48"/>
        <v>0</v>
      </c>
      <c r="BA20" s="72" t="str">
        <f t="shared" si="49"/>
        <v xml:space="preserve">cent </v>
      </c>
      <c r="BB20" s="72" t="str">
        <f t="shared" si="50"/>
        <v>quatre-vingt-</v>
      </c>
      <c r="BC20" s="72" t="str">
        <f t="shared" si="51"/>
        <v xml:space="preserve">cinq </v>
      </c>
      <c r="BD20" s="72" t="str">
        <f t="shared" si="52"/>
        <v xml:space="preserve">vingt </v>
      </c>
      <c r="BE20" s="72" t="str">
        <f t="shared" si="53"/>
        <v xml:space="preserve">huit </v>
      </c>
      <c r="BF20" s="72" t="str">
        <f t="shared" si="54"/>
        <v/>
      </c>
      <c r="BG20" s="72" t="str">
        <f t="shared" si="55"/>
        <v/>
      </c>
      <c r="BH20" s="72" t="str">
        <f t="shared" si="56"/>
        <v xml:space="preserve">soixante-dix-huit </v>
      </c>
      <c r="BI20" s="72" t="str">
        <f t="shared" si="57"/>
        <v/>
      </c>
      <c r="BJ20" s="72" t="str">
        <f t="shared" si="58"/>
        <v>quatre-vingt-</v>
      </c>
      <c r="BK20" s="72" t="str">
        <f t="shared" si="59"/>
        <v xml:space="preserve">cinq </v>
      </c>
      <c r="BL20" s="72" t="str">
        <f t="shared" si="60"/>
        <v xml:space="preserve">vingt </v>
      </c>
      <c r="BM20" s="72" t="str">
        <f t="shared" si="61"/>
        <v xml:space="preserve">huit </v>
      </c>
      <c r="BN20" s="72" t="str">
        <f t="shared" si="62"/>
        <v/>
      </c>
      <c r="BO20" s="72" t="str">
        <f t="shared" si="63"/>
        <v/>
      </c>
      <c r="BP20" s="72" t="str">
        <f t="shared" si="64"/>
        <v xml:space="preserve">soixante-dix-huit </v>
      </c>
      <c r="BQ20" s="72" t="str">
        <f t="shared" si="65"/>
        <v/>
      </c>
      <c r="BR20" s="72" t="str">
        <f t="shared" si="66"/>
        <v>quatre-vingt-</v>
      </c>
      <c r="BS20" s="72" t="str">
        <f t="shared" si="67"/>
        <v xml:space="preserve">cinq </v>
      </c>
      <c r="BT20" s="72" t="str">
        <f t="shared" si="68"/>
        <v xml:space="preserve">vingt </v>
      </c>
      <c r="BU20" s="72" t="str">
        <f t="shared" si="69"/>
        <v xml:space="preserve">huit </v>
      </c>
      <c r="BV20" s="72" t="str">
        <f t="shared" si="70"/>
        <v/>
      </c>
      <c r="BW20" s="72">
        <f t="shared" si="71"/>
        <v>0</v>
      </c>
      <c r="BX20" s="72" t="str">
        <f t="shared" si="72"/>
        <v xml:space="preserve">soixante-dix-huit </v>
      </c>
      <c r="BY20" s="72" t="str">
        <f t="shared" si="73"/>
        <v/>
      </c>
      <c r="BZ20" s="72" t="str">
        <f t="shared" si="74"/>
        <v>quatre-vingt-</v>
      </c>
      <c r="CA20" s="72">
        <f t="shared" si="75"/>
        <v>0</v>
      </c>
      <c r="CB20" s="72" t="str">
        <f t="shared" si="76"/>
        <v xml:space="preserve">vingt </v>
      </c>
      <c r="CC20" s="72" t="str">
        <f t="shared" si="77"/>
        <v xml:space="preserve">huit </v>
      </c>
      <c r="CD20" s="72" t="str">
        <f t="shared" si="78"/>
        <v/>
      </c>
      <c r="CE20" s="72" t="str">
        <f t="shared" si="79"/>
        <v/>
      </c>
      <c r="CF20" s="72" t="str">
        <f t="shared" si="80"/>
        <v xml:space="preserve">huit </v>
      </c>
      <c r="CG20" s="72" t="str">
        <f t="shared" si="81"/>
        <v>quatre-vingt-</v>
      </c>
      <c r="CH20" s="72" t="str">
        <f t="shared" si="81"/>
        <v xml:space="preserve">vingt </v>
      </c>
      <c r="CI20" s="72" t="str">
        <f t="shared" si="82"/>
        <v/>
      </c>
      <c r="CJ20" s="72" t="str">
        <f t="shared" si="83"/>
        <v/>
      </c>
      <c r="CK20" s="72" t="str">
        <f t="shared" si="83"/>
        <v>quatre-vingt-</v>
      </c>
      <c r="CL20" s="72" t="str">
        <f t="shared" si="83"/>
        <v xml:space="preserve">vingt </v>
      </c>
      <c r="CM20" s="72" t="str">
        <f t="shared" si="84"/>
        <v/>
      </c>
      <c r="CN20" s="72" t="str">
        <f t="shared" si="85"/>
        <v/>
      </c>
      <c r="CO20" s="72" t="str">
        <f t="shared" si="86"/>
        <v>quatre-vingt-</v>
      </c>
      <c r="CP20" s="72" t="str">
        <f t="shared" si="87"/>
        <v xml:space="preserve">vingt </v>
      </c>
      <c r="CQ20" s="72" t="str">
        <f t="shared" si="88"/>
        <v/>
      </c>
      <c r="CR20" s="72" t="str">
        <f t="shared" si="89"/>
        <v/>
      </c>
      <c r="CS20" s="72" t="str">
        <f t="shared" si="90"/>
        <v>quatre-vingt-</v>
      </c>
      <c r="CT20" s="72" t="str">
        <f t="shared" si="91"/>
        <v/>
      </c>
      <c r="CU20" s="72"/>
      <c r="CV20" s="72"/>
      <c r="CW20" s="73"/>
    </row>
    <row r="21" spans="1:101">
      <c r="A21" s="81">
        <v>20</v>
      </c>
      <c r="B21" s="84">
        <f>+'FACTURES DE VENTES'!D730</f>
        <v>273624.48</v>
      </c>
      <c r="C21" s="71" t="str">
        <f t="shared" si="0"/>
        <v>deux cent soixante-treize mille six cent vingt quatre DH et quarante huit centimes</v>
      </c>
      <c r="D21" s="72" t="str">
        <f t="shared" si="1"/>
        <v>Deux cent soixante-treize mille six cent vingt quatre DH et quarante huit centimes</v>
      </c>
      <c r="E21" s="72">
        <f t="shared" si="2"/>
        <v>0</v>
      </c>
      <c r="F21" s="72">
        <f t="shared" si="3"/>
        <v>273</v>
      </c>
      <c r="G21" s="72">
        <f t="shared" si="4"/>
        <v>624</v>
      </c>
      <c r="H21" s="72">
        <f t="shared" si="5"/>
        <v>48</v>
      </c>
      <c r="I21" s="72">
        <f t="shared" si="6"/>
        <v>0</v>
      </c>
      <c r="J21" s="72"/>
      <c r="K21" s="72">
        <f t="shared" si="7"/>
        <v>73</v>
      </c>
      <c r="L21" s="72">
        <f t="shared" si="8"/>
        <v>24</v>
      </c>
      <c r="M21" s="72">
        <f t="shared" si="9"/>
        <v>48</v>
      </c>
      <c r="N21" s="72">
        <f t="shared" si="10"/>
        <v>0</v>
      </c>
      <c r="O21" s="72">
        <f t="shared" si="11"/>
        <v>0</v>
      </c>
      <c r="P21" s="72">
        <f t="shared" si="12"/>
        <v>0</v>
      </c>
      <c r="Q21" s="72">
        <f t="shared" si="13"/>
        <v>2</v>
      </c>
      <c r="R21" s="72">
        <f t="shared" si="14"/>
        <v>7</v>
      </c>
      <c r="S21" s="72">
        <f t="shared" si="15"/>
        <v>3</v>
      </c>
      <c r="T21" s="72">
        <f t="shared" si="16"/>
        <v>6</v>
      </c>
      <c r="U21" s="72">
        <f t="shared" si="17"/>
        <v>2</v>
      </c>
      <c r="V21" s="72">
        <f t="shared" si="18"/>
        <v>4</v>
      </c>
      <c r="W21" s="72">
        <f t="shared" si="19"/>
        <v>4</v>
      </c>
      <c r="X21" s="72">
        <f t="shared" si="20"/>
        <v>8</v>
      </c>
      <c r="Y21" s="72" t="str">
        <f t="shared" si="21"/>
        <v/>
      </c>
      <c r="Z21" s="72" t="str">
        <f t="shared" si="22"/>
        <v/>
      </c>
      <c r="AA21" s="72" t="str">
        <f t="shared" si="23"/>
        <v/>
      </c>
      <c r="AB21" s="72" t="str">
        <f t="shared" si="24"/>
        <v/>
      </c>
      <c r="AC21" s="72" t="str">
        <f t="shared" si="25"/>
        <v/>
      </c>
      <c r="AD21" s="72" t="str">
        <f t="shared" si="26"/>
        <v xml:space="preserve">deux </v>
      </c>
      <c r="AE21" s="72" t="str">
        <f t="shared" si="27"/>
        <v xml:space="preserve">cent </v>
      </c>
      <c r="AF21" s="72" t="str">
        <f t="shared" si="28"/>
        <v xml:space="preserve">soixante-treize </v>
      </c>
      <c r="AG21" s="72" t="str">
        <f t="shared" si="29"/>
        <v/>
      </c>
      <c r="AH21" s="72" t="str">
        <f t="shared" si="30"/>
        <v xml:space="preserve">mille </v>
      </c>
      <c r="AI21" s="72" t="str">
        <f t="shared" si="31"/>
        <v xml:space="preserve">six </v>
      </c>
      <c r="AJ21" s="72" t="str">
        <f t="shared" si="32"/>
        <v xml:space="preserve">cent </v>
      </c>
      <c r="AK21" s="72" t="str">
        <f t="shared" si="33"/>
        <v xml:space="preserve">vingt </v>
      </c>
      <c r="AL21" s="72" t="str">
        <f t="shared" si="34"/>
        <v xml:space="preserve">quatre </v>
      </c>
      <c r="AM21" s="72" t="str">
        <f t="shared" si="35"/>
        <v>DH</v>
      </c>
      <c r="AN21" s="72" t="str">
        <f t="shared" si="36"/>
        <v xml:space="preserve"> et </v>
      </c>
      <c r="AO21" s="72" t="str">
        <f t="shared" si="37"/>
        <v xml:space="preserve">quarante </v>
      </c>
      <c r="AP21" s="72" t="str">
        <f t="shared" si="38"/>
        <v xml:space="preserve">huit </v>
      </c>
      <c r="AQ21" s="72" t="str">
        <f t="shared" si="39"/>
        <v>centimes</v>
      </c>
      <c r="AR21" s="72" t="str">
        <f t="shared" si="40"/>
        <v xml:space="preserve"> </v>
      </c>
      <c r="AS21" s="72" t="str">
        <f t="shared" si="41"/>
        <v xml:space="preserve">cents </v>
      </c>
      <c r="AT21" s="72" t="str">
        <f t="shared" si="42"/>
        <v/>
      </c>
      <c r="AU21" s="72" t="str">
        <f t="shared" si="43"/>
        <v/>
      </c>
      <c r="AV21" s="72">
        <f t="shared" si="44"/>
        <v>0</v>
      </c>
      <c r="AW21" s="72" t="str">
        <f t="shared" si="45"/>
        <v xml:space="preserve">cent </v>
      </c>
      <c r="AX21" s="72" t="str">
        <f t="shared" si="46"/>
        <v xml:space="preserve">soixante-treize </v>
      </c>
      <c r="AY21" s="72" t="str">
        <f t="shared" si="47"/>
        <v/>
      </c>
      <c r="AZ21" s="72" t="str">
        <f t="shared" si="48"/>
        <v xml:space="preserve">six </v>
      </c>
      <c r="BA21" s="72" t="str">
        <f t="shared" si="49"/>
        <v xml:space="preserve">cent </v>
      </c>
      <c r="BB21" s="72" t="str">
        <f t="shared" si="50"/>
        <v xml:space="preserve">vingt </v>
      </c>
      <c r="BC21" s="72" t="str">
        <f t="shared" si="51"/>
        <v xml:space="preserve">quatre </v>
      </c>
      <c r="BD21" s="72" t="str">
        <f t="shared" si="52"/>
        <v xml:space="preserve">quarante </v>
      </c>
      <c r="BE21" s="72" t="str">
        <f t="shared" si="53"/>
        <v xml:space="preserve">huit </v>
      </c>
      <c r="BF21" s="72" t="str">
        <f t="shared" si="54"/>
        <v/>
      </c>
      <c r="BG21" s="72" t="str">
        <f t="shared" si="55"/>
        <v/>
      </c>
      <c r="BH21" s="72" t="str">
        <f t="shared" si="56"/>
        <v xml:space="preserve">soixante-treize </v>
      </c>
      <c r="BI21" s="72" t="str">
        <f t="shared" si="57"/>
        <v/>
      </c>
      <c r="BJ21" s="72" t="str">
        <f t="shared" si="58"/>
        <v xml:space="preserve">vingt </v>
      </c>
      <c r="BK21" s="72" t="str">
        <f t="shared" si="59"/>
        <v xml:space="preserve">quatre </v>
      </c>
      <c r="BL21" s="72" t="str">
        <f t="shared" si="60"/>
        <v xml:space="preserve">quarante </v>
      </c>
      <c r="BM21" s="72" t="str">
        <f t="shared" si="61"/>
        <v xml:space="preserve">huit </v>
      </c>
      <c r="BN21" s="72" t="str">
        <f t="shared" si="62"/>
        <v/>
      </c>
      <c r="BO21" s="72" t="str">
        <f t="shared" si="63"/>
        <v/>
      </c>
      <c r="BP21" s="72" t="str">
        <f t="shared" si="64"/>
        <v xml:space="preserve">soixante-treize </v>
      </c>
      <c r="BQ21" s="72" t="str">
        <f t="shared" si="65"/>
        <v/>
      </c>
      <c r="BR21" s="72" t="str">
        <f t="shared" si="66"/>
        <v xml:space="preserve">vingt </v>
      </c>
      <c r="BS21" s="72" t="str">
        <f t="shared" si="67"/>
        <v xml:space="preserve">quatre </v>
      </c>
      <c r="BT21" s="72" t="str">
        <f t="shared" si="68"/>
        <v xml:space="preserve">quarante </v>
      </c>
      <c r="BU21" s="72" t="str">
        <f t="shared" si="69"/>
        <v xml:space="preserve">huit </v>
      </c>
      <c r="BV21" s="72" t="str">
        <f t="shared" si="70"/>
        <v/>
      </c>
      <c r="BW21" s="72">
        <f t="shared" si="71"/>
        <v>0</v>
      </c>
      <c r="BX21" s="72" t="str">
        <f t="shared" si="72"/>
        <v/>
      </c>
      <c r="BY21" s="72" t="str">
        <f t="shared" si="73"/>
        <v/>
      </c>
      <c r="BZ21" s="72" t="str">
        <f t="shared" si="74"/>
        <v xml:space="preserve">vingt </v>
      </c>
      <c r="CA21" s="72">
        <f t="shared" si="75"/>
        <v>0</v>
      </c>
      <c r="CB21" s="72" t="str">
        <f t="shared" si="76"/>
        <v xml:space="preserve">quarante </v>
      </c>
      <c r="CC21" s="72" t="str">
        <f t="shared" si="77"/>
        <v xml:space="preserve">huit </v>
      </c>
      <c r="CD21" s="72" t="str">
        <f t="shared" si="78"/>
        <v/>
      </c>
      <c r="CE21" s="72" t="str">
        <f t="shared" si="79"/>
        <v/>
      </c>
      <c r="CF21" s="72">
        <f t="shared" si="80"/>
        <v>0</v>
      </c>
      <c r="CG21" s="72" t="str">
        <f t="shared" si="81"/>
        <v xml:space="preserve">vingt </v>
      </c>
      <c r="CH21" s="72" t="str">
        <f t="shared" si="81"/>
        <v xml:space="preserve">quarante </v>
      </c>
      <c r="CI21" s="72" t="str">
        <f t="shared" si="82"/>
        <v/>
      </c>
      <c r="CJ21" s="72" t="str">
        <f t="shared" si="83"/>
        <v/>
      </c>
      <c r="CK21" s="72" t="str">
        <f t="shared" si="83"/>
        <v xml:space="preserve">vingt </v>
      </c>
      <c r="CL21" s="72" t="str">
        <f t="shared" si="83"/>
        <v xml:space="preserve">quarante </v>
      </c>
      <c r="CM21" s="72" t="str">
        <f t="shared" si="84"/>
        <v/>
      </c>
      <c r="CN21" s="72" t="str">
        <f t="shared" si="85"/>
        <v/>
      </c>
      <c r="CO21" s="72" t="str">
        <f t="shared" si="86"/>
        <v xml:space="preserve">vingt </v>
      </c>
      <c r="CP21" s="72" t="str">
        <f t="shared" si="87"/>
        <v xml:space="preserve">quarante </v>
      </c>
      <c r="CQ21" s="72" t="str">
        <f t="shared" si="88"/>
        <v/>
      </c>
      <c r="CR21" s="72" t="str">
        <f t="shared" si="89"/>
        <v/>
      </c>
      <c r="CS21" s="72" t="str">
        <f t="shared" si="90"/>
        <v/>
      </c>
      <c r="CT21" s="72" t="str">
        <f t="shared" si="91"/>
        <v/>
      </c>
      <c r="CU21" s="72"/>
      <c r="CV21" s="72"/>
      <c r="CW21" s="73"/>
    </row>
    <row r="22" spans="1:101">
      <c r="A22" s="81">
        <v>21</v>
      </c>
      <c r="B22" s="84">
        <f>+'FACTURES DE VENTES'!D767</f>
        <v>517700.16</v>
      </c>
      <c r="C22" s="71" t="str">
        <f t="shared" si="0"/>
        <v>cinq cent dix-sept mille sept cents DH et seize centimes</v>
      </c>
      <c r="D22" s="72" t="str">
        <f t="shared" si="1"/>
        <v>Cinq cent dix-sept mille sept cents DH et seize centimes</v>
      </c>
      <c r="E22" s="72">
        <f t="shared" si="2"/>
        <v>0</v>
      </c>
      <c r="F22" s="72">
        <f t="shared" si="3"/>
        <v>517</v>
      </c>
      <c r="G22" s="72">
        <f t="shared" si="4"/>
        <v>700</v>
      </c>
      <c r="H22" s="72">
        <f t="shared" si="5"/>
        <v>16</v>
      </c>
      <c r="I22" s="72">
        <f t="shared" si="6"/>
        <v>0</v>
      </c>
      <c r="J22" s="72"/>
      <c r="K22" s="72">
        <f t="shared" si="7"/>
        <v>17</v>
      </c>
      <c r="L22" s="72">
        <f t="shared" si="8"/>
        <v>0</v>
      </c>
      <c r="M22" s="72">
        <f t="shared" si="9"/>
        <v>16</v>
      </c>
      <c r="N22" s="72">
        <f t="shared" si="10"/>
        <v>0</v>
      </c>
      <c r="O22" s="72">
        <f t="shared" si="11"/>
        <v>0</v>
      </c>
      <c r="P22" s="72">
        <f t="shared" si="12"/>
        <v>0</v>
      </c>
      <c r="Q22" s="72">
        <f t="shared" si="13"/>
        <v>5</v>
      </c>
      <c r="R22" s="72">
        <f t="shared" si="14"/>
        <v>1</v>
      </c>
      <c r="S22" s="72">
        <f t="shared" si="15"/>
        <v>7</v>
      </c>
      <c r="T22" s="72">
        <f t="shared" si="16"/>
        <v>7</v>
      </c>
      <c r="U22" s="72">
        <f t="shared" si="17"/>
        <v>0</v>
      </c>
      <c r="V22" s="72">
        <f t="shared" si="18"/>
        <v>0</v>
      </c>
      <c r="W22" s="72">
        <f t="shared" si="19"/>
        <v>1</v>
      </c>
      <c r="X22" s="72">
        <f t="shared" si="20"/>
        <v>6</v>
      </c>
      <c r="Y22" s="72" t="str">
        <f t="shared" si="21"/>
        <v/>
      </c>
      <c r="Z22" s="72" t="str">
        <f t="shared" si="22"/>
        <v/>
      </c>
      <c r="AA22" s="72" t="str">
        <f t="shared" si="23"/>
        <v/>
      </c>
      <c r="AB22" s="72" t="str">
        <f t="shared" si="24"/>
        <v/>
      </c>
      <c r="AC22" s="72" t="str">
        <f t="shared" si="25"/>
        <v/>
      </c>
      <c r="AD22" s="72" t="str">
        <f t="shared" si="26"/>
        <v xml:space="preserve">cinq </v>
      </c>
      <c r="AE22" s="72" t="str">
        <f t="shared" si="27"/>
        <v xml:space="preserve">cent </v>
      </c>
      <c r="AF22" s="72" t="str">
        <f t="shared" si="28"/>
        <v xml:space="preserve">dix-sept </v>
      </c>
      <c r="AG22" s="72" t="str">
        <f t="shared" si="29"/>
        <v/>
      </c>
      <c r="AH22" s="72" t="str">
        <f t="shared" si="30"/>
        <v xml:space="preserve">mille </v>
      </c>
      <c r="AI22" s="72" t="str">
        <f t="shared" si="31"/>
        <v xml:space="preserve">sept </v>
      </c>
      <c r="AJ22" s="72" t="str">
        <f t="shared" si="32"/>
        <v xml:space="preserve">cents </v>
      </c>
      <c r="AK22" s="72" t="str">
        <f t="shared" si="33"/>
        <v/>
      </c>
      <c r="AL22" s="72" t="str">
        <f t="shared" si="34"/>
        <v/>
      </c>
      <c r="AM22" s="72" t="str">
        <f t="shared" si="35"/>
        <v>DH</v>
      </c>
      <c r="AN22" s="72" t="str">
        <f t="shared" si="36"/>
        <v xml:space="preserve"> et </v>
      </c>
      <c r="AO22" s="72" t="str">
        <f t="shared" si="37"/>
        <v xml:space="preserve">seize </v>
      </c>
      <c r="AP22" s="72" t="str">
        <f t="shared" si="38"/>
        <v/>
      </c>
      <c r="AQ22" s="72" t="str">
        <f t="shared" si="39"/>
        <v>centimes</v>
      </c>
      <c r="AR22" s="72" t="str">
        <f t="shared" si="40"/>
        <v xml:space="preserve"> </v>
      </c>
      <c r="AS22" s="72" t="str">
        <f t="shared" si="41"/>
        <v xml:space="preserve">cents </v>
      </c>
      <c r="AT22" s="72" t="str">
        <f t="shared" si="42"/>
        <v/>
      </c>
      <c r="AU22" s="72" t="str">
        <f t="shared" si="43"/>
        <v/>
      </c>
      <c r="AV22" s="72">
        <f t="shared" si="44"/>
        <v>0</v>
      </c>
      <c r="AW22" s="72" t="str">
        <f t="shared" si="45"/>
        <v xml:space="preserve">cent </v>
      </c>
      <c r="AX22" s="72" t="str">
        <f t="shared" si="46"/>
        <v xml:space="preserve">dix-sept </v>
      </c>
      <c r="AY22" s="72" t="str">
        <f t="shared" si="47"/>
        <v/>
      </c>
      <c r="AZ22" s="72" t="str">
        <f t="shared" si="48"/>
        <v xml:space="preserve">sept </v>
      </c>
      <c r="BA22" s="72" t="str">
        <f t="shared" si="49"/>
        <v xml:space="preserve">cents </v>
      </c>
      <c r="BB22" s="72" t="str">
        <f t="shared" si="50"/>
        <v/>
      </c>
      <c r="BC22" s="72" t="str">
        <f t="shared" si="51"/>
        <v/>
      </c>
      <c r="BD22" s="72" t="str">
        <f t="shared" si="52"/>
        <v xml:space="preserve">seize </v>
      </c>
      <c r="BE22" s="72" t="str">
        <f t="shared" si="53"/>
        <v xml:space="preserve">six </v>
      </c>
      <c r="BF22" s="72" t="str">
        <f t="shared" si="54"/>
        <v/>
      </c>
      <c r="BG22" s="72" t="str">
        <f t="shared" si="55"/>
        <v/>
      </c>
      <c r="BH22" s="72" t="str">
        <f t="shared" si="56"/>
        <v xml:space="preserve">dix-sept </v>
      </c>
      <c r="BI22" s="72" t="str">
        <f t="shared" si="57"/>
        <v/>
      </c>
      <c r="BJ22" s="72" t="str">
        <f t="shared" si="58"/>
        <v/>
      </c>
      <c r="BK22" s="72" t="str">
        <f t="shared" si="59"/>
        <v/>
      </c>
      <c r="BL22" s="72" t="str">
        <f t="shared" si="60"/>
        <v xml:space="preserve">seize </v>
      </c>
      <c r="BM22" s="72" t="str">
        <f t="shared" si="61"/>
        <v xml:space="preserve">six </v>
      </c>
      <c r="BN22" s="72" t="str">
        <f t="shared" si="62"/>
        <v/>
      </c>
      <c r="BO22" s="72" t="str">
        <f t="shared" si="63"/>
        <v/>
      </c>
      <c r="BP22" s="72" t="str">
        <f t="shared" si="64"/>
        <v/>
      </c>
      <c r="BQ22" s="72" t="str">
        <f t="shared" si="65"/>
        <v xml:space="preserve">sept </v>
      </c>
      <c r="BR22" s="72" t="str">
        <f t="shared" si="66"/>
        <v/>
      </c>
      <c r="BS22" s="72" t="str">
        <f t="shared" si="67"/>
        <v/>
      </c>
      <c r="BT22" s="72" t="str">
        <f t="shared" si="68"/>
        <v/>
      </c>
      <c r="BU22" s="72" t="str">
        <f t="shared" si="69"/>
        <v xml:space="preserve">six </v>
      </c>
      <c r="BV22" s="72" t="str">
        <f t="shared" si="70"/>
        <v/>
      </c>
      <c r="BW22" s="72">
        <f t="shared" si="71"/>
        <v>0</v>
      </c>
      <c r="BX22" s="72" t="str">
        <f t="shared" si="72"/>
        <v/>
      </c>
      <c r="BY22" s="72" t="str">
        <f t="shared" si="73"/>
        <v xml:space="preserve">sept </v>
      </c>
      <c r="BZ22" s="72" t="str">
        <f t="shared" si="74"/>
        <v/>
      </c>
      <c r="CA22" s="72">
        <f t="shared" si="75"/>
        <v>0</v>
      </c>
      <c r="CB22" s="72" t="str">
        <f t="shared" si="76"/>
        <v/>
      </c>
      <c r="CC22" s="72" t="str">
        <f t="shared" si="77"/>
        <v xml:space="preserve">six </v>
      </c>
      <c r="CD22" s="72" t="str">
        <f t="shared" si="78"/>
        <v/>
      </c>
      <c r="CE22" s="72" t="str">
        <f t="shared" si="79"/>
        <v/>
      </c>
      <c r="CF22" s="72" t="str">
        <f t="shared" si="80"/>
        <v xml:space="preserve">sept </v>
      </c>
      <c r="CG22" s="72" t="str">
        <f t="shared" si="81"/>
        <v/>
      </c>
      <c r="CH22" s="72" t="str">
        <f t="shared" si="81"/>
        <v/>
      </c>
      <c r="CI22" s="72" t="str">
        <f t="shared" si="82"/>
        <v/>
      </c>
      <c r="CJ22" s="72" t="str">
        <f t="shared" si="83"/>
        <v/>
      </c>
      <c r="CK22" s="72" t="str">
        <f t="shared" si="83"/>
        <v/>
      </c>
      <c r="CL22" s="72" t="str">
        <f t="shared" si="83"/>
        <v/>
      </c>
      <c r="CM22" s="72" t="str">
        <f t="shared" si="84"/>
        <v/>
      </c>
      <c r="CN22" s="72" t="str">
        <f t="shared" si="85"/>
        <v/>
      </c>
      <c r="CO22" s="72" t="str">
        <f t="shared" si="86"/>
        <v/>
      </c>
      <c r="CP22" s="72" t="str">
        <f t="shared" si="87"/>
        <v/>
      </c>
      <c r="CQ22" s="72" t="str">
        <f t="shared" si="88"/>
        <v/>
      </c>
      <c r="CR22" s="72" t="str">
        <f t="shared" si="89"/>
        <v/>
      </c>
      <c r="CS22" s="72" t="str">
        <f t="shared" si="90"/>
        <v/>
      </c>
      <c r="CT22" s="72" t="str">
        <f t="shared" si="91"/>
        <v/>
      </c>
      <c r="CU22" s="72"/>
      <c r="CV22" s="72"/>
      <c r="CW22" s="73"/>
    </row>
    <row r="23" spans="1:101">
      <c r="A23" s="81">
        <v>22</v>
      </c>
      <c r="B23" s="84">
        <f>+'FACTURES DE VENTES'!D804</f>
        <v>0</v>
      </c>
      <c r="C23" s="71" t="str">
        <f t="shared" si="0"/>
        <v xml:space="preserve">zéro DH </v>
      </c>
      <c r="D23" s="72" t="str">
        <f t="shared" si="1"/>
        <v xml:space="preserve">Zéro DH </v>
      </c>
      <c r="E23" s="72">
        <f t="shared" si="2"/>
        <v>0</v>
      </c>
      <c r="F23" s="72">
        <f t="shared" si="3"/>
        <v>0</v>
      </c>
      <c r="G23" s="72">
        <f t="shared" si="4"/>
        <v>0</v>
      </c>
      <c r="H23" s="72">
        <f t="shared" si="5"/>
        <v>0</v>
      </c>
      <c r="I23" s="72">
        <f t="shared" si="6"/>
        <v>0</v>
      </c>
      <c r="J23" s="72"/>
      <c r="K23" s="72">
        <f t="shared" si="7"/>
        <v>0</v>
      </c>
      <c r="L23" s="72">
        <f t="shared" si="8"/>
        <v>0</v>
      </c>
      <c r="M23" s="72">
        <f t="shared" si="9"/>
        <v>0</v>
      </c>
      <c r="N23" s="72">
        <f t="shared" si="10"/>
        <v>0</v>
      </c>
      <c r="O23" s="72">
        <f t="shared" si="11"/>
        <v>0</v>
      </c>
      <c r="P23" s="72">
        <f t="shared" si="12"/>
        <v>0</v>
      </c>
      <c r="Q23" s="72">
        <f t="shared" si="13"/>
        <v>0</v>
      </c>
      <c r="R23" s="72">
        <f t="shared" si="14"/>
        <v>0</v>
      </c>
      <c r="S23" s="72">
        <f t="shared" si="15"/>
        <v>0</v>
      </c>
      <c r="T23" s="72">
        <f t="shared" si="16"/>
        <v>0</v>
      </c>
      <c r="U23" s="72">
        <f t="shared" si="17"/>
        <v>0</v>
      </c>
      <c r="V23" s="72">
        <f t="shared" si="18"/>
        <v>0</v>
      </c>
      <c r="W23" s="72">
        <f t="shared" si="19"/>
        <v>0</v>
      </c>
      <c r="X23" s="72">
        <f t="shared" si="20"/>
        <v>0</v>
      </c>
      <c r="Y23" s="72" t="str">
        <f t="shared" si="21"/>
        <v/>
      </c>
      <c r="Z23" s="72" t="str">
        <f t="shared" si="22"/>
        <v/>
      </c>
      <c r="AA23" s="72" t="str">
        <f t="shared" si="23"/>
        <v/>
      </c>
      <c r="AB23" s="72" t="str">
        <f t="shared" si="24"/>
        <v/>
      </c>
      <c r="AC23" s="72" t="str">
        <f t="shared" si="25"/>
        <v/>
      </c>
      <c r="AD23" s="72" t="str">
        <f t="shared" si="26"/>
        <v/>
      </c>
      <c r="AE23" s="72" t="str">
        <f t="shared" si="27"/>
        <v/>
      </c>
      <c r="AF23" s="72" t="str">
        <f t="shared" si="28"/>
        <v/>
      </c>
      <c r="AG23" s="72" t="str">
        <f t="shared" si="29"/>
        <v/>
      </c>
      <c r="AH23" s="72" t="str">
        <f t="shared" si="30"/>
        <v/>
      </c>
      <c r="AI23" s="72" t="str">
        <f t="shared" si="31"/>
        <v xml:space="preserve">zéro </v>
      </c>
      <c r="AJ23" s="72" t="str">
        <f t="shared" si="32"/>
        <v/>
      </c>
      <c r="AK23" s="72" t="str">
        <f t="shared" si="33"/>
        <v/>
      </c>
      <c r="AL23" s="72" t="str">
        <f t="shared" si="34"/>
        <v/>
      </c>
      <c r="AM23" s="72" t="str">
        <f t="shared" si="35"/>
        <v xml:space="preserve">DH </v>
      </c>
      <c r="AN23" s="72" t="str">
        <f t="shared" si="36"/>
        <v/>
      </c>
      <c r="AO23" s="72" t="str">
        <f t="shared" si="37"/>
        <v/>
      </c>
      <c r="AP23" s="72" t="str">
        <f t="shared" si="38"/>
        <v/>
      </c>
      <c r="AQ23" s="72" t="str">
        <f t="shared" si="39"/>
        <v/>
      </c>
      <c r="AR23" s="72" t="str">
        <f t="shared" si="40"/>
        <v xml:space="preserve"> </v>
      </c>
      <c r="AS23" s="72" t="str">
        <f t="shared" si="41"/>
        <v xml:space="preserve">cents </v>
      </c>
      <c r="AT23" s="72" t="str">
        <f t="shared" si="42"/>
        <v/>
      </c>
      <c r="AU23" s="72" t="str">
        <f t="shared" si="43"/>
        <v/>
      </c>
      <c r="AV23" s="72">
        <f t="shared" si="44"/>
        <v>0</v>
      </c>
      <c r="AW23" s="72" t="str">
        <f t="shared" si="45"/>
        <v xml:space="preserve">cents </v>
      </c>
      <c r="AX23" s="72" t="str">
        <f t="shared" si="46"/>
        <v/>
      </c>
      <c r="AY23" s="72" t="str">
        <f t="shared" si="47"/>
        <v/>
      </c>
      <c r="AZ23" s="72">
        <f t="shared" si="48"/>
        <v>0</v>
      </c>
      <c r="BA23" s="72" t="str">
        <f t="shared" si="49"/>
        <v xml:space="preserve">cents </v>
      </c>
      <c r="BB23" s="72" t="str">
        <f t="shared" si="50"/>
        <v/>
      </c>
      <c r="BC23" s="72" t="str">
        <f t="shared" si="51"/>
        <v/>
      </c>
      <c r="BD23" s="72" t="str">
        <f t="shared" si="52"/>
        <v/>
      </c>
      <c r="BE23" s="72" t="str">
        <f t="shared" si="53"/>
        <v/>
      </c>
      <c r="BF23" s="72" t="str">
        <f t="shared" si="54"/>
        <v/>
      </c>
      <c r="BG23" s="72" t="str">
        <f t="shared" si="55"/>
        <v/>
      </c>
      <c r="BH23" s="72" t="str">
        <f t="shared" si="56"/>
        <v/>
      </c>
      <c r="BI23" s="72" t="str">
        <f t="shared" si="57"/>
        <v/>
      </c>
      <c r="BJ23" s="72" t="str">
        <f t="shared" si="58"/>
        <v/>
      </c>
      <c r="BK23" s="72" t="str">
        <f t="shared" si="59"/>
        <v/>
      </c>
      <c r="BL23" s="72" t="str">
        <f t="shared" si="60"/>
        <v/>
      </c>
      <c r="BM23" s="72" t="str">
        <f t="shared" si="61"/>
        <v/>
      </c>
      <c r="BN23" s="72" t="str">
        <f t="shared" si="62"/>
        <v/>
      </c>
      <c r="BO23" s="72" t="str">
        <f t="shared" si="63"/>
        <v/>
      </c>
      <c r="BP23" s="72" t="str">
        <f t="shared" si="64"/>
        <v/>
      </c>
      <c r="BQ23" s="72" t="str">
        <f t="shared" si="65"/>
        <v/>
      </c>
      <c r="BR23" s="72" t="str">
        <f t="shared" si="66"/>
        <v/>
      </c>
      <c r="BS23" s="72" t="str">
        <f t="shared" si="67"/>
        <v/>
      </c>
      <c r="BT23" s="72" t="str">
        <f t="shared" si="68"/>
        <v/>
      </c>
      <c r="BU23" s="72" t="str">
        <f t="shared" si="69"/>
        <v/>
      </c>
      <c r="BV23" s="72" t="str">
        <f t="shared" si="70"/>
        <v/>
      </c>
      <c r="BW23" s="72">
        <f t="shared" si="71"/>
        <v>0</v>
      </c>
      <c r="BX23" s="72" t="str">
        <f t="shared" si="72"/>
        <v/>
      </c>
      <c r="BY23" s="72" t="str">
        <f t="shared" si="73"/>
        <v/>
      </c>
      <c r="BZ23" s="72" t="str">
        <f t="shared" si="74"/>
        <v/>
      </c>
      <c r="CA23" s="72">
        <f t="shared" si="75"/>
        <v>0</v>
      </c>
      <c r="CB23" s="72" t="str">
        <f t="shared" si="76"/>
        <v/>
      </c>
      <c r="CC23" s="72">
        <f t="shared" si="77"/>
        <v>0</v>
      </c>
      <c r="CD23" s="72" t="str">
        <f t="shared" si="78"/>
        <v/>
      </c>
      <c r="CE23" s="72" t="str">
        <f t="shared" si="79"/>
        <v/>
      </c>
      <c r="CF23" s="72">
        <f t="shared" si="80"/>
        <v>0</v>
      </c>
      <c r="CG23" s="72" t="str">
        <f t="shared" si="81"/>
        <v/>
      </c>
      <c r="CH23" s="72" t="str">
        <f t="shared" si="81"/>
        <v/>
      </c>
      <c r="CI23" s="72" t="str">
        <f t="shared" si="82"/>
        <v/>
      </c>
      <c r="CJ23" s="72" t="str">
        <f t="shared" si="83"/>
        <v/>
      </c>
      <c r="CK23" s="72" t="str">
        <f t="shared" si="83"/>
        <v/>
      </c>
      <c r="CL23" s="72" t="str">
        <f t="shared" si="83"/>
        <v/>
      </c>
      <c r="CM23" s="72" t="str">
        <f t="shared" si="84"/>
        <v/>
      </c>
      <c r="CN23" s="72" t="str">
        <f t="shared" si="85"/>
        <v/>
      </c>
      <c r="CO23" s="72" t="str">
        <f t="shared" si="86"/>
        <v/>
      </c>
      <c r="CP23" s="72" t="str">
        <f t="shared" si="87"/>
        <v/>
      </c>
      <c r="CQ23" s="72" t="str">
        <f t="shared" si="88"/>
        <v/>
      </c>
      <c r="CR23" s="72" t="str">
        <f t="shared" si="89"/>
        <v/>
      </c>
      <c r="CS23" s="72" t="str">
        <f t="shared" si="90"/>
        <v/>
      </c>
      <c r="CT23" s="72" t="str">
        <f t="shared" si="91"/>
        <v/>
      </c>
      <c r="CU23" s="72"/>
      <c r="CV23" s="72"/>
      <c r="CW23" s="73"/>
    </row>
    <row r="24" spans="1:101">
      <c r="A24" s="81">
        <v>23</v>
      </c>
      <c r="B24" s="84">
        <f>+'FACTURES DE VENTES'!D841</f>
        <v>0</v>
      </c>
      <c r="C24" s="71" t="str">
        <f t="shared" si="0"/>
        <v xml:space="preserve">zéro DH </v>
      </c>
      <c r="D24" s="72" t="str">
        <f t="shared" si="1"/>
        <v xml:space="preserve">Zéro DH </v>
      </c>
      <c r="E24" s="72">
        <f t="shared" si="2"/>
        <v>0</v>
      </c>
      <c r="F24" s="72">
        <f t="shared" si="3"/>
        <v>0</v>
      </c>
      <c r="G24" s="72">
        <f t="shared" si="4"/>
        <v>0</v>
      </c>
      <c r="H24" s="72">
        <f t="shared" si="5"/>
        <v>0</v>
      </c>
      <c r="I24" s="72">
        <f t="shared" si="6"/>
        <v>0</v>
      </c>
      <c r="J24" s="72"/>
      <c r="K24" s="72">
        <f t="shared" si="7"/>
        <v>0</v>
      </c>
      <c r="L24" s="72">
        <f t="shared" si="8"/>
        <v>0</v>
      </c>
      <c r="M24" s="72">
        <f t="shared" si="9"/>
        <v>0</v>
      </c>
      <c r="N24" s="72">
        <f t="shared" si="10"/>
        <v>0</v>
      </c>
      <c r="O24" s="72">
        <f t="shared" si="11"/>
        <v>0</v>
      </c>
      <c r="P24" s="72">
        <f t="shared" si="12"/>
        <v>0</v>
      </c>
      <c r="Q24" s="72">
        <f t="shared" si="13"/>
        <v>0</v>
      </c>
      <c r="R24" s="72">
        <f t="shared" si="14"/>
        <v>0</v>
      </c>
      <c r="S24" s="72">
        <f t="shared" si="15"/>
        <v>0</v>
      </c>
      <c r="T24" s="72">
        <f t="shared" si="16"/>
        <v>0</v>
      </c>
      <c r="U24" s="72">
        <f t="shared" si="17"/>
        <v>0</v>
      </c>
      <c r="V24" s="72">
        <f t="shared" si="18"/>
        <v>0</v>
      </c>
      <c r="W24" s="72">
        <f t="shared" si="19"/>
        <v>0</v>
      </c>
      <c r="X24" s="72">
        <f t="shared" si="20"/>
        <v>0</v>
      </c>
      <c r="Y24" s="72" t="str">
        <f t="shared" si="21"/>
        <v/>
      </c>
      <c r="Z24" s="72" t="str">
        <f t="shared" si="22"/>
        <v/>
      </c>
      <c r="AA24" s="72" t="str">
        <f t="shared" si="23"/>
        <v/>
      </c>
      <c r="AB24" s="72" t="str">
        <f t="shared" si="24"/>
        <v/>
      </c>
      <c r="AC24" s="72" t="str">
        <f t="shared" si="25"/>
        <v/>
      </c>
      <c r="AD24" s="72" t="str">
        <f t="shared" si="26"/>
        <v/>
      </c>
      <c r="AE24" s="72" t="str">
        <f t="shared" si="27"/>
        <v/>
      </c>
      <c r="AF24" s="72" t="str">
        <f t="shared" si="28"/>
        <v/>
      </c>
      <c r="AG24" s="72" t="str">
        <f t="shared" si="29"/>
        <v/>
      </c>
      <c r="AH24" s="72" t="str">
        <f t="shared" si="30"/>
        <v/>
      </c>
      <c r="AI24" s="72" t="str">
        <f t="shared" si="31"/>
        <v xml:space="preserve">zéro </v>
      </c>
      <c r="AJ24" s="72" t="str">
        <f t="shared" si="32"/>
        <v/>
      </c>
      <c r="AK24" s="72" t="str">
        <f t="shared" si="33"/>
        <v/>
      </c>
      <c r="AL24" s="72" t="str">
        <f t="shared" si="34"/>
        <v/>
      </c>
      <c r="AM24" s="72" t="str">
        <f t="shared" si="35"/>
        <v xml:space="preserve">DH </v>
      </c>
      <c r="AN24" s="72" t="str">
        <f t="shared" si="36"/>
        <v/>
      </c>
      <c r="AO24" s="72" t="str">
        <f t="shared" si="37"/>
        <v/>
      </c>
      <c r="AP24" s="72" t="str">
        <f t="shared" si="38"/>
        <v/>
      </c>
      <c r="AQ24" s="72" t="str">
        <f t="shared" si="39"/>
        <v/>
      </c>
      <c r="AR24" s="72" t="str">
        <f t="shared" si="40"/>
        <v xml:space="preserve"> </v>
      </c>
      <c r="AS24" s="72" t="str">
        <f t="shared" si="41"/>
        <v xml:space="preserve">cents </v>
      </c>
      <c r="AT24" s="72" t="str">
        <f t="shared" si="42"/>
        <v/>
      </c>
      <c r="AU24" s="72" t="str">
        <f t="shared" si="43"/>
        <v/>
      </c>
      <c r="AV24" s="72">
        <f t="shared" si="44"/>
        <v>0</v>
      </c>
      <c r="AW24" s="72" t="str">
        <f t="shared" si="45"/>
        <v xml:space="preserve">cents </v>
      </c>
      <c r="AX24" s="72" t="str">
        <f t="shared" si="46"/>
        <v/>
      </c>
      <c r="AY24" s="72" t="str">
        <f t="shared" si="47"/>
        <v/>
      </c>
      <c r="AZ24" s="72">
        <f t="shared" si="48"/>
        <v>0</v>
      </c>
      <c r="BA24" s="72" t="str">
        <f t="shared" si="49"/>
        <v xml:space="preserve">cents </v>
      </c>
      <c r="BB24" s="72" t="str">
        <f t="shared" si="50"/>
        <v/>
      </c>
      <c r="BC24" s="72" t="str">
        <f t="shared" si="51"/>
        <v/>
      </c>
      <c r="BD24" s="72" t="str">
        <f t="shared" si="52"/>
        <v/>
      </c>
      <c r="BE24" s="72" t="str">
        <f t="shared" si="53"/>
        <v/>
      </c>
      <c r="BF24" s="72" t="str">
        <f t="shared" si="54"/>
        <v/>
      </c>
      <c r="BG24" s="72" t="str">
        <f t="shared" si="55"/>
        <v/>
      </c>
      <c r="BH24" s="72" t="str">
        <f t="shared" si="56"/>
        <v/>
      </c>
      <c r="BI24" s="72" t="str">
        <f t="shared" si="57"/>
        <v/>
      </c>
      <c r="BJ24" s="72" t="str">
        <f t="shared" si="58"/>
        <v/>
      </c>
      <c r="BK24" s="72" t="str">
        <f t="shared" si="59"/>
        <v/>
      </c>
      <c r="BL24" s="72" t="str">
        <f t="shared" si="60"/>
        <v/>
      </c>
      <c r="BM24" s="72" t="str">
        <f t="shared" si="61"/>
        <v/>
      </c>
      <c r="BN24" s="72" t="str">
        <f t="shared" si="62"/>
        <v/>
      </c>
      <c r="BO24" s="72" t="str">
        <f t="shared" si="63"/>
        <v/>
      </c>
      <c r="BP24" s="72" t="str">
        <f t="shared" si="64"/>
        <v/>
      </c>
      <c r="BQ24" s="72" t="str">
        <f t="shared" si="65"/>
        <v/>
      </c>
      <c r="BR24" s="72" t="str">
        <f t="shared" si="66"/>
        <v/>
      </c>
      <c r="BS24" s="72" t="str">
        <f t="shared" si="67"/>
        <v/>
      </c>
      <c r="BT24" s="72" t="str">
        <f t="shared" si="68"/>
        <v/>
      </c>
      <c r="BU24" s="72" t="str">
        <f t="shared" si="69"/>
        <v/>
      </c>
      <c r="BV24" s="72" t="str">
        <f t="shared" si="70"/>
        <v/>
      </c>
      <c r="BW24" s="72">
        <f t="shared" si="71"/>
        <v>0</v>
      </c>
      <c r="BX24" s="72" t="str">
        <f t="shared" si="72"/>
        <v/>
      </c>
      <c r="BY24" s="72" t="str">
        <f t="shared" si="73"/>
        <v/>
      </c>
      <c r="BZ24" s="72" t="str">
        <f t="shared" si="74"/>
        <v/>
      </c>
      <c r="CA24" s="72">
        <f t="shared" si="75"/>
        <v>0</v>
      </c>
      <c r="CB24" s="72" t="str">
        <f t="shared" si="76"/>
        <v/>
      </c>
      <c r="CC24" s="72">
        <f t="shared" si="77"/>
        <v>0</v>
      </c>
      <c r="CD24" s="72" t="str">
        <f t="shared" si="78"/>
        <v/>
      </c>
      <c r="CE24" s="72" t="str">
        <f t="shared" si="79"/>
        <v/>
      </c>
      <c r="CF24" s="72">
        <f t="shared" si="80"/>
        <v>0</v>
      </c>
      <c r="CG24" s="72" t="str">
        <f t="shared" si="81"/>
        <v/>
      </c>
      <c r="CH24" s="72" t="str">
        <f t="shared" si="81"/>
        <v/>
      </c>
      <c r="CI24" s="72" t="str">
        <f t="shared" si="82"/>
        <v/>
      </c>
      <c r="CJ24" s="72" t="str">
        <f t="shared" si="83"/>
        <v/>
      </c>
      <c r="CK24" s="72" t="str">
        <f t="shared" si="83"/>
        <v/>
      </c>
      <c r="CL24" s="72" t="str">
        <f t="shared" si="83"/>
        <v/>
      </c>
      <c r="CM24" s="72" t="str">
        <f t="shared" si="84"/>
        <v/>
      </c>
      <c r="CN24" s="72" t="str">
        <f t="shared" si="85"/>
        <v/>
      </c>
      <c r="CO24" s="72" t="str">
        <f t="shared" si="86"/>
        <v/>
      </c>
      <c r="CP24" s="72" t="str">
        <f t="shared" si="87"/>
        <v/>
      </c>
      <c r="CQ24" s="72" t="str">
        <f t="shared" si="88"/>
        <v/>
      </c>
      <c r="CR24" s="72" t="str">
        <f t="shared" si="89"/>
        <v/>
      </c>
      <c r="CS24" s="72" t="str">
        <f t="shared" si="90"/>
        <v/>
      </c>
      <c r="CT24" s="72" t="str">
        <f t="shared" si="91"/>
        <v/>
      </c>
      <c r="CU24" s="72"/>
      <c r="CV24" s="72"/>
      <c r="CW24" s="73"/>
    </row>
    <row r="25" spans="1:101">
      <c r="A25" s="81">
        <v>24</v>
      </c>
      <c r="B25" s="84">
        <f>+'FACTURES DE VENTES'!D878</f>
        <v>0</v>
      </c>
      <c r="C25" s="71" t="str">
        <f t="shared" si="0"/>
        <v xml:space="preserve">zéro DH </v>
      </c>
      <c r="D25" s="72" t="str">
        <f t="shared" si="1"/>
        <v xml:space="preserve">Zéro DH </v>
      </c>
      <c r="E25" s="72">
        <f t="shared" si="2"/>
        <v>0</v>
      </c>
      <c r="F25" s="72">
        <f t="shared" si="3"/>
        <v>0</v>
      </c>
      <c r="G25" s="72">
        <f t="shared" si="4"/>
        <v>0</v>
      </c>
      <c r="H25" s="72">
        <f t="shared" si="5"/>
        <v>0</v>
      </c>
      <c r="I25" s="72">
        <f t="shared" si="6"/>
        <v>0</v>
      </c>
      <c r="J25" s="72"/>
      <c r="K25" s="72">
        <f t="shared" si="7"/>
        <v>0</v>
      </c>
      <c r="L25" s="72">
        <f t="shared" si="8"/>
        <v>0</v>
      </c>
      <c r="M25" s="72">
        <f t="shared" si="9"/>
        <v>0</v>
      </c>
      <c r="N25" s="72">
        <f t="shared" si="10"/>
        <v>0</v>
      </c>
      <c r="O25" s="72">
        <f t="shared" si="11"/>
        <v>0</v>
      </c>
      <c r="P25" s="72">
        <f t="shared" si="12"/>
        <v>0</v>
      </c>
      <c r="Q25" s="72">
        <f t="shared" si="13"/>
        <v>0</v>
      </c>
      <c r="R25" s="72">
        <f t="shared" si="14"/>
        <v>0</v>
      </c>
      <c r="S25" s="72">
        <f t="shared" si="15"/>
        <v>0</v>
      </c>
      <c r="T25" s="72">
        <f t="shared" si="16"/>
        <v>0</v>
      </c>
      <c r="U25" s="72">
        <f t="shared" si="17"/>
        <v>0</v>
      </c>
      <c r="V25" s="72">
        <f t="shared" si="18"/>
        <v>0</v>
      </c>
      <c r="W25" s="72">
        <f t="shared" si="19"/>
        <v>0</v>
      </c>
      <c r="X25" s="72">
        <f t="shared" si="20"/>
        <v>0</v>
      </c>
      <c r="Y25" s="72" t="str">
        <f t="shared" si="21"/>
        <v/>
      </c>
      <c r="Z25" s="72" t="str">
        <f t="shared" si="22"/>
        <v/>
      </c>
      <c r="AA25" s="72" t="str">
        <f t="shared" si="23"/>
        <v/>
      </c>
      <c r="AB25" s="72" t="str">
        <f t="shared" si="24"/>
        <v/>
      </c>
      <c r="AC25" s="72" t="str">
        <f t="shared" si="25"/>
        <v/>
      </c>
      <c r="AD25" s="72" t="str">
        <f t="shared" si="26"/>
        <v/>
      </c>
      <c r="AE25" s="72" t="str">
        <f t="shared" si="27"/>
        <v/>
      </c>
      <c r="AF25" s="72" t="str">
        <f t="shared" si="28"/>
        <v/>
      </c>
      <c r="AG25" s="72" t="str">
        <f t="shared" si="29"/>
        <v/>
      </c>
      <c r="AH25" s="72" t="str">
        <f t="shared" si="30"/>
        <v/>
      </c>
      <c r="AI25" s="72" t="str">
        <f t="shared" si="31"/>
        <v xml:space="preserve">zéro </v>
      </c>
      <c r="AJ25" s="72" t="str">
        <f t="shared" si="32"/>
        <v/>
      </c>
      <c r="AK25" s="72" t="str">
        <f t="shared" si="33"/>
        <v/>
      </c>
      <c r="AL25" s="72" t="str">
        <f t="shared" si="34"/>
        <v/>
      </c>
      <c r="AM25" s="72" t="str">
        <f t="shared" si="35"/>
        <v xml:space="preserve">DH </v>
      </c>
      <c r="AN25" s="72" t="str">
        <f t="shared" si="36"/>
        <v/>
      </c>
      <c r="AO25" s="72" t="str">
        <f t="shared" si="37"/>
        <v/>
      </c>
      <c r="AP25" s="72" t="str">
        <f t="shared" si="38"/>
        <v/>
      </c>
      <c r="AQ25" s="72" t="str">
        <f t="shared" si="39"/>
        <v/>
      </c>
      <c r="AR25" s="72" t="str">
        <f t="shared" si="40"/>
        <v xml:space="preserve"> </v>
      </c>
      <c r="AS25" s="72" t="str">
        <f t="shared" si="41"/>
        <v xml:space="preserve">cents </v>
      </c>
      <c r="AT25" s="72" t="str">
        <f t="shared" si="42"/>
        <v/>
      </c>
      <c r="AU25" s="72" t="str">
        <f t="shared" si="43"/>
        <v/>
      </c>
      <c r="AV25" s="72">
        <f t="shared" si="44"/>
        <v>0</v>
      </c>
      <c r="AW25" s="72" t="str">
        <f t="shared" si="45"/>
        <v xml:space="preserve">cents </v>
      </c>
      <c r="AX25" s="72" t="str">
        <f t="shared" si="46"/>
        <v/>
      </c>
      <c r="AY25" s="72" t="str">
        <f t="shared" si="47"/>
        <v/>
      </c>
      <c r="AZ25" s="72">
        <f t="shared" si="48"/>
        <v>0</v>
      </c>
      <c r="BA25" s="72" t="str">
        <f t="shared" si="49"/>
        <v xml:space="preserve">cents </v>
      </c>
      <c r="BB25" s="72" t="str">
        <f t="shared" si="50"/>
        <v/>
      </c>
      <c r="BC25" s="72" t="str">
        <f t="shared" si="51"/>
        <v/>
      </c>
      <c r="BD25" s="72" t="str">
        <f t="shared" si="52"/>
        <v/>
      </c>
      <c r="BE25" s="72" t="str">
        <f t="shared" si="53"/>
        <v/>
      </c>
      <c r="BF25" s="72" t="str">
        <f t="shared" si="54"/>
        <v/>
      </c>
      <c r="BG25" s="72" t="str">
        <f t="shared" si="55"/>
        <v/>
      </c>
      <c r="BH25" s="72" t="str">
        <f t="shared" si="56"/>
        <v/>
      </c>
      <c r="BI25" s="72" t="str">
        <f t="shared" si="57"/>
        <v/>
      </c>
      <c r="BJ25" s="72" t="str">
        <f t="shared" si="58"/>
        <v/>
      </c>
      <c r="BK25" s="72" t="str">
        <f t="shared" si="59"/>
        <v/>
      </c>
      <c r="BL25" s="72" t="str">
        <f t="shared" si="60"/>
        <v/>
      </c>
      <c r="BM25" s="72" t="str">
        <f t="shared" si="61"/>
        <v/>
      </c>
      <c r="BN25" s="72" t="str">
        <f t="shared" si="62"/>
        <v/>
      </c>
      <c r="BO25" s="72" t="str">
        <f t="shared" si="63"/>
        <v/>
      </c>
      <c r="BP25" s="72" t="str">
        <f t="shared" si="64"/>
        <v/>
      </c>
      <c r="BQ25" s="72" t="str">
        <f t="shared" si="65"/>
        <v/>
      </c>
      <c r="BR25" s="72" t="str">
        <f t="shared" si="66"/>
        <v/>
      </c>
      <c r="BS25" s="72" t="str">
        <f t="shared" si="67"/>
        <v/>
      </c>
      <c r="BT25" s="72" t="str">
        <f t="shared" si="68"/>
        <v/>
      </c>
      <c r="BU25" s="72" t="str">
        <f t="shared" si="69"/>
        <v/>
      </c>
      <c r="BV25" s="72" t="str">
        <f t="shared" si="70"/>
        <v/>
      </c>
      <c r="BW25" s="72">
        <f t="shared" si="71"/>
        <v>0</v>
      </c>
      <c r="BX25" s="72" t="str">
        <f t="shared" si="72"/>
        <v/>
      </c>
      <c r="BY25" s="72" t="str">
        <f t="shared" si="73"/>
        <v/>
      </c>
      <c r="BZ25" s="72" t="str">
        <f t="shared" si="74"/>
        <v/>
      </c>
      <c r="CA25" s="72">
        <f t="shared" si="75"/>
        <v>0</v>
      </c>
      <c r="CB25" s="72" t="str">
        <f t="shared" si="76"/>
        <v/>
      </c>
      <c r="CC25" s="72">
        <f t="shared" si="77"/>
        <v>0</v>
      </c>
      <c r="CD25" s="72" t="str">
        <f t="shared" si="78"/>
        <v/>
      </c>
      <c r="CE25" s="72" t="str">
        <f t="shared" si="79"/>
        <v/>
      </c>
      <c r="CF25" s="72">
        <f t="shared" si="80"/>
        <v>0</v>
      </c>
      <c r="CG25" s="72" t="str">
        <f t="shared" si="81"/>
        <v/>
      </c>
      <c r="CH25" s="72" t="str">
        <f t="shared" si="81"/>
        <v/>
      </c>
      <c r="CI25" s="72" t="str">
        <f t="shared" si="82"/>
        <v/>
      </c>
      <c r="CJ25" s="72" t="str">
        <f t="shared" si="83"/>
        <v/>
      </c>
      <c r="CK25" s="72" t="str">
        <f t="shared" si="83"/>
        <v/>
      </c>
      <c r="CL25" s="72" t="str">
        <f t="shared" si="83"/>
        <v/>
      </c>
      <c r="CM25" s="72" t="str">
        <f t="shared" si="84"/>
        <v/>
      </c>
      <c r="CN25" s="72" t="str">
        <f t="shared" si="85"/>
        <v/>
      </c>
      <c r="CO25" s="72" t="str">
        <f t="shared" si="86"/>
        <v/>
      </c>
      <c r="CP25" s="72" t="str">
        <f t="shared" si="87"/>
        <v/>
      </c>
      <c r="CQ25" s="72" t="str">
        <f t="shared" si="88"/>
        <v/>
      </c>
      <c r="CR25" s="72" t="str">
        <f t="shared" si="89"/>
        <v/>
      </c>
      <c r="CS25" s="72" t="str">
        <f t="shared" si="90"/>
        <v/>
      </c>
      <c r="CT25" s="72" t="str">
        <f t="shared" si="91"/>
        <v/>
      </c>
      <c r="CU25" s="72"/>
      <c r="CV25" s="72"/>
      <c r="CW25" s="73"/>
    </row>
    <row r="26" spans="1:101">
      <c r="A26" s="81">
        <v>25</v>
      </c>
      <c r="B26" s="84">
        <f>+'FACTURES DE VENTES'!D915</f>
        <v>0</v>
      </c>
      <c r="C26" s="71" t="str">
        <f t="shared" si="0"/>
        <v xml:space="preserve">zéro DH </v>
      </c>
      <c r="D26" s="72" t="str">
        <f t="shared" si="1"/>
        <v xml:space="preserve">Zéro DH </v>
      </c>
      <c r="E26" s="72">
        <f t="shared" si="2"/>
        <v>0</v>
      </c>
      <c r="F26" s="72">
        <f t="shared" si="3"/>
        <v>0</v>
      </c>
      <c r="G26" s="72">
        <f t="shared" si="4"/>
        <v>0</v>
      </c>
      <c r="H26" s="72">
        <f t="shared" si="5"/>
        <v>0</v>
      </c>
      <c r="I26" s="72">
        <f t="shared" si="6"/>
        <v>0</v>
      </c>
      <c r="J26" s="72"/>
      <c r="K26" s="72">
        <f t="shared" si="7"/>
        <v>0</v>
      </c>
      <c r="L26" s="72">
        <f t="shared" si="8"/>
        <v>0</v>
      </c>
      <c r="M26" s="72">
        <f t="shared" si="9"/>
        <v>0</v>
      </c>
      <c r="N26" s="72">
        <f t="shared" si="10"/>
        <v>0</v>
      </c>
      <c r="O26" s="72">
        <f t="shared" si="11"/>
        <v>0</v>
      </c>
      <c r="P26" s="72">
        <f t="shared" si="12"/>
        <v>0</v>
      </c>
      <c r="Q26" s="72">
        <f t="shared" si="13"/>
        <v>0</v>
      </c>
      <c r="R26" s="72">
        <f t="shared" si="14"/>
        <v>0</v>
      </c>
      <c r="S26" s="72">
        <f t="shared" si="15"/>
        <v>0</v>
      </c>
      <c r="T26" s="72">
        <f t="shared" si="16"/>
        <v>0</v>
      </c>
      <c r="U26" s="72">
        <f t="shared" si="17"/>
        <v>0</v>
      </c>
      <c r="V26" s="72">
        <f t="shared" si="18"/>
        <v>0</v>
      </c>
      <c r="W26" s="72">
        <f t="shared" si="19"/>
        <v>0</v>
      </c>
      <c r="X26" s="72">
        <f t="shared" si="20"/>
        <v>0</v>
      </c>
      <c r="Y26" s="72" t="str">
        <f t="shared" si="21"/>
        <v/>
      </c>
      <c r="Z26" s="72" t="str">
        <f t="shared" si="22"/>
        <v/>
      </c>
      <c r="AA26" s="72" t="str">
        <f t="shared" si="23"/>
        <v/>
      </c>
      <c r="AB26" s="72" t="str">
        <f t="shared" si="24"/>
        <v/>
      </c>
      <c r="AC26" s="72" t="str">
        <f t="shared" si="25"/>
        <v/>
      </c>
      <c r="AD26" s="72" t="str">
        <f t="shared" si="26"/>
        <v/>
      </c>
      <c r="AE26" s="72" t="str">
        <f t="shared" si="27"/>
        <v/>
      </c>
      <c r="AF26" s="72" t="str">
        <f t="shared" si="28"/>
        <v/>
      </c>
      <c r="AG26" s="72" t="str">
        <f t="shared" si="29"/>
        <v/>
      </c>
      <c r="AH26" s="72" t="str">
        <f t="shared" si="30"/>
        <v/>
      </c>
      <c r="AI26" s="72" t="str">
        <f t="shared" si="31"/>
        <v xml:space="preserve">zéro </v>
      </c>
      <c r="AJ26" s="72" t="str">
        <f t="shared" si="32"/>
        <v/>
      </c>
      <c r="AK26" s="72" t="str">
        <f t="shared" si="33"/>
        <v/>
      </c>
      <c r="AL26" s="72" t="str">
        <f t="shared" si="34"/>
        <v/>
      </c>
      <c r="AM26" s="72" t="str">
        <f t="shared" si="35"/>
        <v xml:space="preserve">DH </v>
      </c>
      <c r="AN26" s="72" t="str">
        <f t="shared" si="36"/>
        <v/>
      </c>
      <c r="AO26" s="72" t="str">
        <f t="shared" si="37"/>
        <v/>
      </c>
      <c r="AP26" s="72" t="str">
        <f t="shared" si="38"/>
        <v/>
      </c>
      <c r="AQ26" s="72" t="str">
        <f t="shared" si="39"/>
        <v/>
      </c>
      <c r="AR26" s="72" t="str">
        <f t="shared" si="40"/>
        <v xml:space="preserve"> </v>
      </c>
      <c r="AS26" s="72" t="str">
        <f t="shared" si="41"/>
        <v xml:space="preserve">cents </v>
      </c>
      <c r="AT26" s="72" t="str">
        <f t="shared" si="42"/>
        <v/>
      </c>
      <c r="AU26" s="72" t="str">
        <f t="shared" si="43"/>
        <v/>
      </c>
      <c r="AV26" s="72">
        <f t="shared" si="44"/>
        <v>0</v>
      </c>
      <c r="AW26" s="72" t="str">
        <f t="shared" si="45"/>
        <v xml:space="preserve">cents </v>
      </c>
      <c r="AX26" s="72" t="str">
        <f t="shared" si="46"/>
        <v/>
      </c>
      <c r="AY26" s="72" t="str">
        <f t="shared" si="47"/>
        <v/>
      </c>
      <c r="AZ26" s="72">
        <f t="shared" si="48"/>
        <v>0</v>
      </c>
      <c r="BA26" s="72" t="str">
        <f t="shared" si="49"/>
        <v xml:space="preserve">cents </v>
      </c>
      <c r="BB26" s="72" t="str">
        <f t="shared" si="50"/>
        <v/>
      </c>
      <c r="BC26" s="72" t="str">
        <f t="shared" si="51"/>
        <v/>
      </c>
      <c r="BD26" s="72" t="str">
        <f t="shared" si="52"/>
        <v/>
      </c>
      <c r="BE26" s="72" t="str">
        <f t="shared" si="53"/>
        <v/>
      </c>
      <c r="BF26" s="72" t="str">
        <f t="shared" si="54"/>
        <v/>
      </c>
      <c r="BG26" s="72" t="str">
        <f t="shared" si="55"/>
        <v/>
      </c>
      <c r="BH26" s="72" t="str">
        <f t="shared" si="56"/>
        <v/>
      </c>
      <c r="BI26" s="72" t="str">
        <f t="shared" si="57"/>
        <v/>
      </c>
      <c r="BJ26" s="72" t="str">
        <f t="shared" si="58"/>
        <v/>
      </c>
      <c r="BK26" s="72" t="str">
        <f t="shared" si="59"/>
        <v/>
      </c>
      <c r="BL26" s="72" t="str">
        <f t="shared" si="60"/>
        <v/>
      </c>
      <c r="BM26" s="72" t="str">
        <f t="shared" si="61"/>
        <v/>
      </c>
      <c r="BN26" s="72" t="str">
        <f t="shared" si="62"/>
        <v/>
      </c>
      <c r="BO26" s="72" t="str">
        <f t="shared" si="63"/>
        <v/>
      </c>
      <c r="BP26" s="72" t="str">
        <f t="shared" si="64"/>
        <v/>
      </c>
      <c r="BQ26" s="72" t="str">
        <f t="shared" si="65"/>
        <v/>
      </c>
      <c r="BR26" s="72" t="str">
        <f t="shared" si="66"/>
        <v/>
      </c>
      <c r="BS26" s="72" t="str">
        <f t="shared" si="67"/>
        <v/>
      </c>
      <c r="BT26" s="72" t="str">
        <f t="shared" si="68"/>
        <v/>
      </c>
      <c r="BU26" s="72" t="str">
        <f t="shared" si="69"/>
        <v/>
      </c>
      <c r="BV26" s="72" t="str">
        <f t="shared" si="70"/>
        <v/>
      </c>
      <c r="BW26" s="72">
        <f t="shared" si="71"/>
        <v>0</v>
      </c>
      <c r="BX26" s="72" t="str">
        <f t="shared" si="72"/>
        <v/>
      </c>
      <c r="BY26" s="72" t="str">
        <f t="shared" si="73"/>
        <v/>
      </c>
      <c r="BZ26" s="72" t="str">
        <f t="shared" si="74"/>
        <v/>
      </c>
      <c r="CA26" s="72">
        <f t="shared" si="75"/>
        <v>0</v>
      </c>
      <c r="CB26" s="72" t="str">
        <f t="shared" si="76"/>
        <v/>
      </c>
      <c r="CC26" s="72">
        <f t="shared" si="77"/>
        <v>0</v>
      </c>
      <c r="CD26" s="72" t="str">
        <f t="shared" si="78"/>
        <v/>
      </c>
      <c r="CE26" s="72" t="str">
        <f t="shared" si="79"/>
        <v/>
      </c>
      <c r="CF26" s="72">
        <f t="shared" si="80"/>
        <v>0</v>
      </c>
      <c r="CG26" s="72" t="str">
        <f t="shared" si="81"/>
        <v/>
      </c>
      <c r="CH26" s="72" t="str">
        <f t="shared" si="81"/>
        <v/>
      </c>
      <c r="CI26" s="72" t="str">
        <f t="shared" si="82"/>
        <v/>
      </c>
      <c r="CJ26" s="72" t="str">
        <f t="shared" si="83"/>
        <v/>
      </c>
      <c r="CK26" s="72" t="str">
        <f t="shared" si="83"/>
        <v/>
      </c>
      <c r="CL26" s="72" t="str">
        <f t="shared" si="83"/>
        <v/>
      </c>
      <c r="CM26" s="72" t="str">
        <f t="shared" si="84"/>
        <v/>
      </c>
      <c r="CN26" s="72" t="str">
        <f t="shared" si="85"/>
        <v/>
      </c>
      <c r="CO26" s="72" t="str">
        <f t="shared" si="86"/>
        <v/>
      </c>
      <c r="CP26" s="72" t="str">
        <f t="shared" si="87"/>
        <v/>
      </c>
      <c r="CQ26" s="72" t="str">
        <f t="shared" si="88"/>
        <v/>
      </c>
      <c r="CR26" s="72" t="str">
        <f t="shared" si="89"/>
        <v/>
      </c>
      <c r="CS26" s="72" t="str">
        <f t="shared" si="90"/>
        <v/>
      </c>
      <c r="CT26" s="72" t="str">
        <f t="shared" si="91"/>
        <v/>
      </c>
      <c r="CU26" s="72"/>
      <c r="CV26" s="72"/>
      <c r="CW26" s="73"/>
    </row>
    <row r="27" spans="1:101">
      <c r="A27" s="81">
        <v>26</v>
      </c>
      <c r="B27" s="84">
        <f>+'FACTURES DE VENTES'!D952</f>
        <v>0</v>
      </c>
      <c r="C27" s="71" t="str">
        <f t="shared" si="0"/>
        <v xml:space="preserve">zéro DH </v>
      </c>
      <c r="D27" s="72" t="str">
        <f t="shared" si="1"/>
        <v xml:space="preserve">Zéro DH </v>
      </c>
      <c r="E27" s="72">
        <f t="shared" si="2"/>
        <v>0</v>
      </c>
      <c r="F27" s="72">
        <f t="shared" si="3"/>
        <v>0</v>
      </c>
      <c r="G27" s="72">
        <f t="shared" si="4"/>
        <v>0</v>
      </c>
      <c r="H27" s="72">
        <f t="shared" si="5"/>
        <v>0</v>
      </c>
      <c r="I27" s="72">
        <f t="shared" si="6"/>
        <v>0</v>
      </c>
      <c r="J27" s="72"/>
      <c r="K27" s="72">
        <f t="shared" si="7"/>
        <v>0</v>
      </c>
      <c r="L27" s="72">
        <f t="shared" si="8"/>
        <v>0</v>
      </c>
      <c r="M27" s="72">
        <f t="shared" si="9"/>
        <v>0</v>
      </c>
      <c r="N27" s="72">
        <f t="shared" si="10"/>
        <v>0</v>
      </c>
      <c r="O27" s="72">
        <f t="shared" si="11"/>
        <v>0</v>
      </c>
      <c r="P27" s="72">
        <f t="shared" si="12"/>
        <v>0</v>
      </c>
      <c r="Q27" s="72">
        <f t="shared" si="13"/>
        <v>0</v>
      </c>
      <c r="R27" s="72">
        <f t="shared" si="14"/>
        <v>0</v>
      </c>
      <c r="S27" s="72">
        <f t="shared" si="15"/>
        <v>0</v>
      </c>
      <c r="T27" s="72">
        <f t="shared" si="16"/>
        <v>0</v>
      </c>
      <c r="U27" s="72">
        <f t="shared" si="17"/>
        <v>0</v>
      </c>
      <c r="V27" s="72">
        <f t="shared" si="18"/>
        <v>0</v>
      </c>
      <c r="W27" s="72">
        <f t="shared" si="19"/>
        <v>0</v>
      </c>
      <c r="X27" s="72">
        <f t="shared" si="20"/>
        <v>0</v>
      </c>
      <c r="Y27" s="72" t="str">
        <f t="shared" si="21"/>
        <v/>
      </c>
      <c r="Z27" s="72" t="str">
        <f t="shared" si="22"/>
        <v/>
      </c>
      <c r="AA27" s="72" t="str">
        <f t="shared" si="23"/>
        <v/>
      </c>
      <c r="AB27" s="72" t="str">
        <f t="shared" si="24"/>
        <v/>
      </c>
      <c r="AC27" s="72" t="str">
        <f t="shared" si="25"/>
        <v/>
      </c>
      <c r="AD27" s="72" t="str">
        <f t="shared" si="26"/>
        <v/>
      </c>
      <c r="AE27" s="72" t="str">
        <f t="shared" si="27"/>
        <v/>
      </c>
      <c r="AF27" s="72" t="str">
        <f t="shared" si="28"/>
        <v/>
      </c>
      <c r="AG27" s="72" t="str">
        <f t="shared" si="29"/>
        <v/>
      </c>
      <c r="AH27" s="72" t="str">
        <f t="shared" si="30"/>
        <v/>
      </c>
      <c r="AI27" s="72" t="str">
        <f t="shared" si="31"/>
        <v xml:space="preserve">zéro </v>
      </c>
      <c r="AJ27" s="72" t="str">
        <f t="shared" si="32"/>
        <v/>
      </c>
      <c r="AK27" s="72" t="str">
        <f t="shared" si="33"/>
        <v/>
      </c>
      <c r="AL27" s="72" t="str">
        <f t="shared" si="34"/>
        <v/>
      </c>
      <c r="AM27" s="72" t="str">
        <f t="shared" si="35"/>
        <v xml:space="preserve">DH </v>
      </c>
      <c r="AN27" s="72" t="str">
        <f t="shared" si="36"/>
        <v/>
      </c>
      <c r="AO27" s="72" t="str">
        <f t="shared" si="37"/>
        <v/>
      </c>
      <c r="AP27" s="72" t="str">
        <f t="shared" si="38"/>
        <v/>
      </c>
      <c r="AQ27" s="72" t="str">
        <f t="shared" si="39"/>
        <v/>
      </c>
      <c r="AR27" s="72" t="str">
        <f t="shared" si="40"/>
        <v xml:space="preserve"> </v>
      </c>
      <c r="AS27" s="72" t="str">
        <f t="shared" si="41"/>
        <v xml:space="preserve">cents </v>
      </c>
      <c r="AT27" s="72" t="str">
        <f t="shared" si="42"/>
        <v/>
      </c>
      <c r="AU27" s="72" t="str">
        <f t="shared" si="43"/>
        <v/>
      </c>
      <c r="AV27" s="72">
        <f t="shared" si="44"/>
        <v>0</v>
      </c>
      <c r="AW27" s="72" t="str">
        <f t="shared" si="45"/>
        <v xml:space="preserve">cents </v>
      </c>
      <c r="AX27" s="72" t="str">
        <f t="shared" si="46"/>
        <v/>
      </c>
      <c r="AY27" s="72" t="str">
        <f t="shared" si="47"/>
        <v/>
      </c>
      <c r="AZ27" s="72">
        <f t="shared" si="48"/>
        <v>0</v>
      </c>
      <c r="BA27" s="72" t="str">
        <f t="shared" si="49"/>
        <v xml:space="preserve">cents </v>
      </c>
      <c r="BB27" s="72" t="str">
        <f t="shared" si="50"/>
        <v/>
      </c>
      <c r="BC27" s="72" t="str">
        <f t="shared" si="51"/>
        <v/>
      </c>
      <c r="BD27" s="72" t="str">
        <f t="shared" si="52"/>
        <v/>
      </c>
      <c r="BE27" s="72" t="str">
        <f t="shared" si="53"/>
        <v/>
      </c>
      <c r="BF27" s="72" t="str">
        <f t="shared" si="54"/>
        <v/>
      </c>
      <c r="BG27" s="72" t="str">
        <f t="shared" si="55"/>
        <v/>
      </c>
      <c r="BH27" s="72" t="str">
        <f t="shared" si="56"/>
        <v/>
      </c>
      <c r="BI27" s="72" t="str">
        <f t="shared" si="57"/>
        <v/>
      </c>
      <c r="BJ27" s="72" t="str">
        <f t="shared" si="58"/>
        <v/>
      </c>
      <c r="BK27" s="72" t="str">
        <f t="shared" si="59"/>
        <v/>
      </c>
      <c r="BL27" s="72" t="str">
        <f t="shared" si="60"/>
        <v/>
      </c>
      <c r="BM27" s="72" t="str">
        <f t="shared" si="61"/>
        <v/>
      </c>
      <c r="BN27" s="72" t="str">
        <f t="shared" si="62"/>
        <v/>
      </c>
      <c r="BO27" s="72" t="str">
        <f t="shared" si="63"/>
        <v/>
      </c>
      <c r="BP27" s="72" t="str">
        <f t="shared" si="64"/>
        <v/>
      </c>
      <c r="BQ27" s="72" t="str">
        <f t="shared" si="65"/>
        <v/>
      </c>
      <c r="BR27" s="72" t="str">
        <f t="shared" si="66"/>
        <v/>
      </c>
      <c r="BS27" s="72" t="str">
        <f t="shared" si="67"/>
        <v/>
      </c>
      <c r="BT27" s="72" t="str">
        <f t="shared" si="68"/>
        <v/>
      </c>
      <c r="BU27" s="72" t="str">
        <f t="shared" si="69"/>
        <v/>
      </c>
      <c r="BV27" s="72" t="str">
        <f t="shared" si="70"/>
        <v/>
      </c>
      <c r="BW27" s="72">
        <f t="shared" si="71"/>
        <v>0</v>
      </c>
      <c r="BX27" s="72" t="str">
        <f t="shared" si="72"/>
        <v/>
      </c>
      <c r="BY27" s="72" t="str">
        <f t="shared" si="73"/>
        <v/>
      </c>
      <c r="BZ27" s="72" t="str">
        <f t="shared" si="74"/>
        <v/>
      </c>
      <c r="CA27" s="72">
        <f t="shared" si="75"/>
        <v>0</v>
      </c>
      <c r="CB27" s="72" t="str">
        <f t="shared" si="76"/>
        <v/>
      </c>
      <c r="CC27" s="72">
        <f t="shared" si="77"/>
        <v>0</v>
      </c>
      <c r="CD27" s="72" t="str">
        <f t="shared" si="78"/>
        <v/>
      </c>
      <c r="CE27" s="72" t="str">
        <f t="shared" si="79"/>
        <v/>
      </c>
      <c r="CF27" s="72">
        <f t="shared" si="80"/>
        <v>0</v>
      </c>
      <c r="CG27" s="72" t="str">
        <f t="shared" si="81"/>
        <v/>
      </c>
      <c r="CH27" s="72" t="str">
        <f t="shared" si="81"/>
        <v/>
      </c>
      <c r="CI27" s="72" t="str">
        <f t="shared" si="82"/>
        <v/>
      </c>
      <c r="CJ27" s="72" t="str">
        <f t="shared" si="83"/>
        <v/>
      </c>
      <c r="CK27" s="72" t="str">
        <f t="shared" si="83"/>
        <v/>
      </c>
      <c r="CL27" s="72" t="str">
        <f t="shared" si="83"/>
        <v/>
      </c>
      <c r="CM27" s="72" t="str">
        <f t="shared" si="84"/>
        <v/>
      </c>
      <c r="CN27" s="72" t="str">
        <f t="shared" si="85"/>
        <v/>
      </c>
      <c r="CO27" s="72" t="str">
        <f t="shared" si="86"/>
        <v/>
      </c>
      <c r="CP27" s="72" t="str">
        <f t="shared" si="87"/>
        <v/>
      </c>
      <c r="CQ27" s="72" t="str">
        <f t="shared" si="88"/>
        <v/>
      </c>
      <c r="CR27" s="72" t="str">
        <f t="shared" si="89"/>
        <v/>
      </c>
      <c r="CS27" s="72" t="str">
        <f t="shared" si="90"/>
        <v/>
      </c>
      <c r="CT27" s="72" t="str">
        <f t="shared" si="91"/>
        <v/>
      </c>
      <c r="CU27" s="72"/>
      <c r="CV27" s="72"/>
      <c r="CW27" s="73"/>
    </row>
    <row r="28" spans="1:101">
      <c r="A28" s="81">
        <v>27</v>
      </c>
      <c r="B28" s="84">
        <f>+'FACTURES DE VENTES'!D989</f>
        <v>0</v>
      </c>
      <c r="C28" s="71" t="str">
        <f t="shared" si="0"/>
        <v xml:space="preserve">zéro DH </v>
      </c>
      <c r="D28" s="72" t="str">
        <f t="shared" si="1"/>
        <v xml:space="preserve">Zéro DH </v>
      </c>
      <c r="E28" s="72">
        <f t="shared" si="2"/>
        <v>0</v>
      </c>
      <c r="F28" s="72">
        <f t="shared" si="3"/>
        <v>0</v>
      </c>
      <c r="G28" s="72">
        <f t="shared" si="4"/>
        <v>0</v>
      </c>
      <c r="H28" s="72">
        <f t="shared" si="5"/>
        <v>0</v>
      </c>
      <c r="I28" s="72">
        <f t="shared" si="6"/>
        <v>0</v>
      </c>
      <c r="J28" s="72"/>
      <c r="K28" s="72">
        <f t="shared" si="7"/>
        <v>0</v>
      </c>
      <c r="L28" s="72">
        <f t="shared" si="8"/>
        <v>0</v>
      </c>
      <c r="M28" s="72">
        <f t="shared" si="9"/>
        <v>0</v>
      </c>
      <c r="N28" s="72">
        <f t="shared" si="10"/>
        <v>0</v>
      </c>
      <c r="O28" s="72">
        <f t="shared" si="11"/>
        <v>0</v>
      </c>
      <c r="P28" s="72">
        <f t="shared" si="12"/>
        <v>0</v>
      </c>
      <c r="Q28" s="72">
        <f t="shared" si="13"/>
        <v>0</v>
      </c>
      <c r="R28" s="72">
        <f t="shared" si="14"/>
        <v>0</v>
      </c>
      <c r="S28" s="72">
        <f t="shared" si="15"/>
        <v>0</v>
      </c>
      <c r="T28" s="72">
        <f t="shared" si="16"/>
        <v>0</v>
      </c>
      <c r="U28" s="72">
        <f t="shared" si="17"/>
        <v>0</v>
      </c>
      <c r="V28" s="72">
        <f t="shared" si="18"/>
        <v>0</v>
      </c>
      <c r="W28" s="72">
        <f t="shared" si="19"/>
        <v>0</v>
      </c>
      <c r="X28" s="72">
        <f t="shared" si="20"/>
        <v>0</v>
      </c>
      <c r="Y28" s="72" t="str">
        <f t="shared" si="21"/>
        <v/>
      </c>
      <c r="Z28" s="72" t="str">
        <f t="shared" si="22"/>
        <v/>
      </c>
      <c r="AA28" s="72" t="str">
        <f t="shared" si="23"/>
        <v/>
      </c>
      <c r="AB28" s="72" t="str">
        <f t="shared" si="24"/>
        <v/>
      </c>
      <c r="AC28" s="72" t="str">
        <f t="shared" si="25"/>
        <v/>
      </c>
      <c r="AD28" s="72" t="str">
        <f t="shared" si="26"/>
        <v/>
      </c>
      <c r="AE28" s="72" t="str">
        <f t="shared" si="27"/>
        <v/>
      </c>
      <c r="AF28" s="72" t="str">
        <f t="shared" si="28"/>
        <v/>
      </c>
      <c r="AG28" s="72" t="str">
        <f t="shared" si="29"/>
        <v/>
      </c>
      <c r="AH28" s="72" t="str">
        <f t="shared" si="30"/>
        <v/>
      </c>
      <c r="AI28" s="72" t="str">
        <f t="shared" si="31"/>
        <v xml:space="preserve">zéro </v>
      </c>
      <c r="AJ28" s="72" t="str">
        <f t="shared" si="32"/>
        <v/>
      </c>
      <c r="AK28" s="72" t="str">
        <f t="shared" si="33"/>
        <v/>
      </c>
      <c r="AL28" s="72" t="str">
        <f t="shared" si="34"/>
        <v/>
      </c>
      <c r="AM28" s="72" t="str">
        <f t="shared" si="35"/>
        <v xml:space="preserve">DH </v>
      </c>
      <c r="AN28" s="72" t="str">
        <f t="shared" si="36"/>
        <v/>
      </c>
      <c r="AO28" s="72" t="str">
        <f t="shared" si="37"/>
        <v/>
      </c>
      <c r="AP28" s="72" t="str">
        <f t="shared" si="38"/>
        <v/>
      </c>
      <c r="AQ28" s="72" t="str">
        <f t="shared" si="39"/>
        <v/>
      </c>
      <c r="AR28" s="72" t="str">
        <f t="shared" si="40"/>
        <v xml:space="preserve"> </v>
      </c>
      <c r="AS28" s="72" t="str">
        <f t="shared" si="41"/>
        <v xml:space="preserve">cents </v>
      </c>
      <c r="AT28" s="72" t="str">
        <f t="shared" si="42"/>
        <v/>
      </c>
      <c r="AU28" s="72" t="str">
        <f t="shared" si="43"/>
        <v/>
      </c>
      <c r="AV28" s="72">
        <f t="shared" si="44"/>
        <v>0</v>
      </c>
      <c r="AW28" s="72" t="str">
        <f t="shared" si="45"/>
        <v xml:space="preserve">cents </v>
      </c>
      <c r="AX28" s="72" t="str">
        <f t="shared" si="46"/>
        <v/>
      </c>
      <c r="AY28" s="72" t="str">
        <f t="shared" si="47"/>
        <v/>
      </c>
      <c r="AZ28" s="72">
        <f t="shared" si="48"/>
        <v>0</v>
      </c>
      <c r="BA28" s="72" t="str">
        <f t="shared" si="49"/>
        <v xml:space="preserve">cents </v>
      </c>
      <c r="BB28" s="72" t="str">
        <f t="shared" si="50"/>
        <v/>
      </c>
      <c r="BC28" s="72" t="str">
        <f t="shared" si="51"/>
        <v/>
      </c>
      <c r="BD28" s="72" t="str">
        <f t="shared" si="52"/>
        <v/>
      </c>
      <c r="BE28" s="72" t="str">
        <f t="shared" si="53"/>
        <v/>
      </c>
      <c r="BF28" s="72" t="str">
        <f t="shared" si="54"/>
        <v/>
      </c>
      <c r="BG28" s="72" t="str">
        <f t="shared" si="55"/>
        <v/>
      </c>
      <c r="BH28" s="72" t="str">
        <f t="shared" si="56"/>
        <v/>
      </c>
      <c r="BI28" s="72" t="str">
        <f t="shared" si="57"/>
        <v/>
      </c>
      <c r="BJ28" s="72" t="str">
        <f t="shared" si="58"/>
        <v/>
      </c>
      <c r="BK28" s="72" t="str">
        <f t="shared" si="59"/>
        <v/>
      </c>
      <c r="BL28" s="72" t="str">
        <f t="shared" si="60"/>
        <v/>
      </c>
      <c r="BM28" s="72" t="str">
        <f t="shared" si="61"/>
        <v/>
      </c>
      <c r="BN28" s="72" t="str">
        <f t="shared" si="62"/>
        <v/>
      </c>
      <c r="BO28" s="72" t="str">
        <f t="shared" si="63"/>
        <v/>
      </c>
      <c r="BP28" s="72" t="str">
        <f t="shared" si="64"/>
        <v/>
      </c>
      <c r="BQ28" s="72" t="str">
        <f t="shared" si="65"/>
        <v/>
      </c>
      <c r="BR28" s="72" t="str">
        <f t="shared" si="66"/>
        <v/>
      </c>
      <c r="BS28" s="72" t="str">
        <f t="shared" si="67"/>
        <v/>
      </c>
      <c r="BT28" s="72" t="str">
        <f t="shared" si="68"/>
        <v/>
      </c>
      <c r="BU28" s="72" t="str">
        <f t="shared" si="69"/>
        <v/>
      </c>
      <c r="BV28" s="72" t="str">
        <f t="shared" si="70"/>
        <v/>
      </c>
      <c r="BW28" s="72">
        <f t="shared" si="71"/>
        <v>0</v>
      </c>
      <c r="BX28" s="72" t="str">
        <f t="shared" si="72"/>
        <v/>
      </c>
      <c r="BY28" s="72" t="str">
        <f t="shared" si="73"/>
        <v/>
      </c>
      <c r="BZ28" s="72" t="str">
        <f t="shared" si="74"/>
        <v/>
      </c>
      <c r="CA28" s="72">
        <f t="shared" si="75"/>
        <v>0</v>
      </c>
      <c r="CB28" s="72" t="str">
        <f t="shared" si="76"/>
        <v/>
      </c>
      <c r="CC28" s="72">
        <f t="shared" si="77"/>
        <v>0</v>
      </c>
      <c r="CD28" s="72" t="str">
        <f t="shared" si="78"/>
        <v/>
      </c>
      <c r="CE28" s="72" t="str">
        <f t="shared" si="79"/>
        <v/>
      </c>
      <c r="CF28" s="72">
        <f t="shared" si="80"/>
        <v>0</v>
      </c>
      <c r="CG28" s="72" t="str">
        <f t="shared" si="81"/>
        <v/>
      </c>
      <c r="CH28" s="72" t="str">
        <f t="shared" si="81"/>
        <v/>
      </c>
      <c r="CI28" s="72" t="str">
        <f t="shared" si="82"/>
        <v/>
      </c>
      <c r="CJ28" s="72" t="str">
        <f t="shared" si="83"/>
        <v/>
      </c>
      <c r="CK28" s="72" t="str">
        <f t="shared" si="83"/>
        <v/>
      </c>
      <c r="CL28" s="72" t="str">
        <f t="shared" si="83"/>
        <v/>
      </c>
      <c r="CM28" s="72" t="str">
        <f t="shared" si="84"/>
        <v/>
      </c>
      <c r="CN28" s="72" t="str">
        <f t="shared" si="85"/>
        <v/>
      </c>
      <c r="CO28" s="72" t="str">
        <f t="shared" si="86"/>
        <v/>
      </c>
      <c r="CP28" s="72" t="str">
        <f t="shared" si="87"/>
        <v/>
      </c>
      <c r="CQ28" s="72" t="str">
        <f t="shared" si="88"/>
        <v/>
      </c>
      <c r="CR28" s="72" t="str">
        <f t="shared" si="89"/>
        <v/>
      </c>
      <c r="CS28" s="72" t="str">
        <f t="shared" si="90"/>
        <v/>
      </c>
      <c r="CT28" s="72" t="str">
        <f t="shared" si="91"/>
        <v/>
      </c>
      <c r="CU28" s="72"/>
      <c r="CV28" s="72"/>
      <c r="CW28" s="73"/>
    </row>
    <row r="29" spans="1:101">
      <c r="A29" s="81">
        <v>28</v>
      </c>
      <c r="B29" s="74"/>
      <c r="C29" s="71" t="str">
        <f t="shared" si="0"/>
        <v xml:space="preserve">zéro DH </v>
      </c>
      <c r="D29" s="72" t="str">
        <f t="shared" si="1"/>
        <v xml:space="preserve">Zéro DH </v>
      </c>
      <c r="E29" s="72">
        <f t="shared" si="2"/>
        <v>0</v>
      </c>
      <c r="F29" s="72">
        <f t="shared" si="3"/>
        <v>0</v>
      </c>
      <c r="G29" s="72">
        <f t="shared" si="4"/>
        <v>0</v>
      </c>
      <c r="H29" s="72">
        <f t="shared" si="5"/>
        <v>0</v>
      </c>
      <c r="I29" s="72">
        <f t="shared" si="6"/>
        <v>0</v>
      </c>
      <c r="J29" s="72"/>
      <c r="K29" s="72">
        <f t="shared" si="7"/>
        <v>0</v>
      </c>
      <c r="L29" s="72">
        <f t="shared" si="8"/>
        <v>0</v>
      </c>
      <c r="M29" s="72">
        <f t="shared" si="9"/>
        <v>0</v>
      </c>
      <c r="N29" s="72">
        <f t="shared" si="10"/>
        <v>0</v>
      </c>
      <c r="O29" s="72">
        <f t="shared" si="11"/>
        <v>0</v>
      </c>
      <c r="P29" s="72">
        <f t="shared" si="12"/>
        <v>0</v>
      </c>
      <c r="Q29" s="72">
        <f t="shared" si="13"/>
        <v>0</v>
      </c>
      <c r="R29" s="72">
        <f t="shared" si="14"/>
        <v>0</v>
      </c>
      <c r="S29" s="72">
        <f t="shared" si="15"/>
        <v>0</v>
      </c>
      <c r="T29" s="72">
        <f t="shared" si="16"/>
        <v>0</v>
      </c>
      <c r="U29" s="72">
        <f t="shared" si="17"/>
        <v>0</v>
      </c>
      <c r="V29" s="72">
        <f t="shared" si="18"/>
        <v>0</v>
      </c>
      <c r="W29" s="72">
        <f t="shared" si="19"/>
        <v>0</v>
      </c>
      <c r="X29" s="72">
        <f t="shared" si="20"/>
        <v>0</v>
      </c>
      <c r="Y29" s="72" t="str">
        <f t="shared" si="21"/>
        <v/>
      </c>
      <c r="Z29" s="72" t="str">
        <f t="shared" si="22"/>
        <v/>
      </c>
      <c r="AA29" s="72" t="str">
        <f t="shared" si="23"/>
        <v/>
      </c>
      <c r="AB29" s="72" t="str">
        <f t="shared" si="24"/>
        <v/>
      </c>
      <c r="AC29" s="72" t="str">
        <f t="shared" si="25"/>
        <v/>
      </c>
      <c r="AD29" s="72" t="str">
        <f t="shared" si="26"/>
        <v/>
      </c>
      <c r="AE29" s="72" t="str">
        <f t="shared" si="27"/>
        <v/>
      </c>
      <c r="AF29" s="72" t="str">
        <f t="shared" si="28"/>
        <v/>
      </c>
      <c r="AG29" s="72" t="str">
        <f t="shared" si="29"/>
        <v/>
      </c>
      <c r="AH29" s="72" t="str">
        <f t="shared" si="30"/>
        <v/>
      </c>
      <c r="AI29" s="72" t="str">
        <f t="shared" si="31"/>
        <v xml:space="preserve">zéro </v>
      </c>
      <c r="AJ29" s="72" t="str">
        <f t="shared" si="32"/>
        <v/>
      </c>
      <c r="AK29" s="72" t="str">
        <f t="shared" si="33"/>
        <v/>
      </c>
      <c r="AL29" s="72" t="str">
        <f t="shared" si="34"/>
        <v/>
      </c>
      <c r="AM29" s="72" t="str">
        <f t="shared" si="35"/>
        <v xml:space="preserve">DH </v>
      </c>
      <c r="AN29" s="72" t="str">
        <f t="shared" si="36"/>
        <v/>
      </c>
      <c r="AO29" s="72" t="str">
        <f t="shared" si="37"/>
        <v/>
      </c>
      <c r="AP29" s="72" t="str">
        <f t="shared" si="38"/>
        <v/>
      </c>
      <c r="AQ29" s="72" t="str">
        <f t="shared" si="39"/>
        <v/>
      </c>
      <c r="AR29" s="72" t="str">
        <f t="shared" si="40"/>
        <v xml:space="preserve"> </v>
      </c>
      <c r="AS29" s="72" t="str">
        <f t="shared" si="41"/>
        <v xml:space="preserve">cents </v>
      </c>
      <c r="AT29" s="72" t="str">
        <f t="shared" si="42"/>
        <v/>
      </c>
      <c r="AU29" s="72" t="str">
        <f t="shared" si="43"/>
        <v/>
      </c>
      <c r="AV29" s="72">
        <f t="shared" si="44"/>
        <v>0</v>
      </c>
      <c r="AW29" s="72" t="str">
        <f t="shared" si="45"/>
        <v xml:space="preserve">cents </v>
      </c>
      <c r="AX29" s="72" t="str">
        <f t="shared" si="46"/>
        <v/>
      </c>
      <c r="AY29" s="72" t="str">
        <f t="shared" si="47"/>
        <v/>
      </c>
      <c r="AZ29" s="72">
        <f t="shared" si="48"/>
        <v>0</v>
      </c>
      <c r="BA29" s="72" t="str">
        <f t="shared" si="49"/>
        <v xml:space="preserve">cents </v>
      </c>
      <c r="BB29" s="72" t="str">
        <f t="shared" si="50"/>
        <v/>
      </c>
      <c r="BC29" s="72" t="str">
        <f t="shared" si="51"/>
        <v/>
      </c>
      <c r="BD29" s="72" t="str">
        <f t="shared" si="52"/>
        <v/>
      </c>
      <c r="BE29" s="72" t="str">
        <f t="shared" si="53"/>
        <v/>
      </c>
      <c r="BF29" s="72" t="str">
        <f t="shared" si="54"/>
        <v/>
      </c>
      <c r="BG29" s="72" t="str">
        <f t="shared" si="55"/>
        <v/>
      </c>
      <c r="BH29" s="72" t="str">
        <f t="shared" si="56"/>
        <v/>
      </c>
      <c r="BI29" s="72" t="str">
        <f t="shared" si="57"/>
        <v/>
      </c>
      <c r="BJ29" s="72" t="str">
        <f t="shared" si="58"/>
        <v/>
      </c>
      <c r="BK29" s="72" t="str">
        <f t="shared" si="59"/>
        <v/>
      </c>
      <c r="BL29" s="72" t="str">
        <f t="shared" si="60"/>
        <v/>
      </c>
      <c r="BM29" s="72" t="str">
        <f t="shared" si="61"/>
        <v/>
      </c>
      <c r="BN29" s="72" t="str">
        <f t="shared" si="62"/>
        <v/>
      </c>
      <c r="BO29" s="72" t="str">
        <f t="shared" si="63"/>
        <v/>
      </c>
      <c r="BP29" s="72" t="str">
        <f t="shared" si="64"/>
        <v/>
      </c>
      <c r="BQ29" s="72" t="str">
        <f t="shared" si="65"/>
        <v/>
      </c>
      <c r="BR29" s="72" t="str">
        <f t="shared" si="66"/>
        <v/>
      </c>
      <c r="BS29" s="72" t="str">
        <f t="shared" si="67"/>
        <v/>
      </c>
      <c r="BT29" s="72" t="str">
        <f t="shared" si="68"/>
        <v/>
      </c>
      <c r="BU29" s="72" t="str">
        <f t="shared" si="69"/>
        <v/>
      </c>
      <c r="BV29" s="72" t="str">
        <f t="shared" si="70"/>
        <v/>
      </c>
      <c r="BW29" s="72">
        <f t="shared" si="71"/>
        <v>0</v>
      </c>
      <c r="BX29" s="72" t="str">
        <f t="shared" si="72"/>
        <v/>
      </c>
      <c r="BY29" s="72" t="str">
        <f t="shared" si="73"/>
        <v/>
      </c>
      <c r="BZ29" s="72" t="str">
        <f t="shared" si="74"/>
        <v/>
      </c>
      <c r="CA29" s="72">
        <f t="shared" si="75"/>
        <v>0</v>
      </c>
      <c r="CB29" s="72" t="str">
        <f t="shared" si="76"/>
        <v/>
      </c>
      <c r="CC29" s="72">
        <f t="shared" si="77"/>
        <v>0</v>
      </c>
      <c r="CD29" s="72" t="str">
        <f t="shared" si="78"/>
        <v/>
      </c>
      <c r="CE29" s="72" t="str">
        <f t="shared" si="79"/>
        <v/>
      </c>
      <c r="CF29" s="72">
        <f t="shared" si="80"/>
        <v>0</v>
      </c>
      <c r="CG29" s="72" t="str">
        <f t="shared" si="81"/>
        <v/>
      </c>
      <c r="CH29" s="72" t="str">
        <f t="shared" si="81"/>
        <v/>
      </c>
      <c r="CI29" s="72" t="str">
        <f t="shared" si="82"/>
        <v/>
      </c>
      <c r="CJ29" s="72" t="str">
        <f t="shared" si="83"/>
        <v/>
      </c>
      <c r="CK29" s="72" t="str">
        <f t="shared" si="83"/>
        <v/>
      </c>
      <c r="CL29" s="72" t="str">
        <f t="shared" si="83"/>
        <v/>
      </c>
      <c r="CM29" s="72" t="str">
        <f t="shared" si="84"/>
        <v/>
      </c>
      <c r="CN29" s="72" t="str">
        <f t="shared" si="85"/>
        <v/>
      </c>
      <c r="CO29" s="72" t="str">
        <f t="shared" si="86"/>
        <v/>
      </c>
      <c r="CP29" s="72" t="str">
        <f t="shared" si="87"/>
        <v/>
      </c>
      <c r="CQ29" s="72" t="str">
        <f t="shared" si="88"/>
        <v/>
      </c>
      <c r="CR29" s="72" t="str">
        <f t="shared" si="89"/>
        <v/>
      </c>
      <c r="CS29" s="72" t="str">
        <f t="shared" si="90"/>
        <v/>
      </c>
      <c r="CT29" s="72" t="str">
        <f t="shared" si="91"/>
        <v/>
      </c>
      <c r="CU29" s="72"/>
      <c r="CV29" s="72"/>
      <c r="CW29" s="73"/>
    </row>
    <row r="30" spans="1:101">
      <c r="A30" s="81">
        <v>29</v>
      </c>
      <c r="B30" s="74"/>
      <c r="C30" s="71" t="str">
        <f t="shared" si="0"/>
        <v xml:space="preserve">zéro DH </v>
      </c>
      <c r="D30" s="72" t="str">
        <f t="shared" si="1"/>
        <v xml:space="preserve">Zéro DH </v>
      </c>
      <c r="E30" s="72">
        <f t="shared" si="2"/>
        <v>0</v>
      </c>
      <c r="F30" s="72">
        <f t="shared" si="3"/>
        <v>0</v>
      </c>
      <c r="G30" s="72">
        <f t="shared" si="4"/>
        <v>0</v>
      </c>
      <c r="H30" s="72">
        <f t="shared" si="5"/>
        <v>0</v>
      </c>
      <c r="I30" s="72">
        <f t="shared" si="6"/>
        <v>0</v>
      </c>
      <c r="J30" s="72"/>
      <c r="K30" s="72">
        <f t="shared" si="7"/>
        <v>0</v>
      </c>
      <c r="L30" s="72">
        <f t="shared" si="8"/>
        <v>0</v>
      </c>
      <c r="M30" s="72">
        <f t="shared" si="9"/>
        <v>0</v>
      </c>
      <c r="N30" s="72">
        <f t="shared" si="10"/>
        <v>0</v>
      </c>
      <c r="O30" s="72">
        <f t="shared" si="11"/>
        <v>0</v>
      </c>
      <c r="P30" s="72">
        <f t="shared" si="12"/>
        <v>0</v>
      </c>
      <c r="Q30" s="72">
        <f t="shared" si="13"/>
        <v>0</v>
      </c>
      <c r="R30" s="72">
        <f t="shared" si="14"/>
        <v>0</v>
      </c>
      <c r="S30" s="72">
        <f t="shared" si="15"/>
        <v>0</v>
      </c>
      <c r="T30" s="72">
        <f t="shared" si="16"/>
        <v>0</v>
      </c>
      <c r="U30" s="72">
        <f t="shared" si="17"/>
        <v>0</v>
      </c>
      <c r="V30" s="72">
        <f t="shared" si="18"/>
        <v>0</v>
      </c>
      <c r="W30" s="72">
        <f t="shared" si="19"/>
        <v>0</v>
      </c>
      <c r="X30" s="72">
        <f t="shared" si="20"/>
        <v>0</v>
      </c>
      <c r="Y30" s="72" t="str">
        <f t="shared" si="21"/>
        <v/>
      </c>
      <c r="Z30" s="72" t="str">
        <f t="shared" si="22"/>
        <v/>
      </c>
      <c r="AA30" s="72" t="str">
        <f t="shared" si="23"/>
        <v/>
      </c>
      <c r="AB30" s="72" t="str">
        <f t="shared" si="24"/>
        <v/>
      </c>
      <c r="AC30" s="72" t="str">
        <f t="shared" si="25"/>
        <v/>
      </c>
      <c r="AD30" s="72" t="str">
        <f t="shared" si="26"/>
        <v/>
      </c>
      <c r="AE30" s="72" t="str">
        <f t="shared" si="27"/>
        <v/>
      </c>
      <c r="AF30" s="72" t="str">
        <f t="shared" si="28"/>
        <v/>
      </c>
      <c r="AG30" s="72" t="str">
        <f t="shared" si="29"/>
        <v/>
      </c>
      <c r="AH30" s="72" t="str">
        <f t="shared" si="30"/>
        <v/>
      </c>
      <c r="AI30" s="72" t="str">
        <f t="shared" si="31"/>
        <v xml:space="preserve">zéro </v>
      </c>
      <c r="AJ30" s="72" t="str">
        <f t="shared" si="32"/>
        <v/>
      </c>
      <c r="AK30" s="72" t="str">
        <f t="shared" si="33"/>
        <v/>
      </c>
      <c r="AL30" s="72" t="str">
        <f t="shared" si="34"/>
        <v/>
      </c>
      <c r="AM30" s="72" t="str">
        <f t="shared" si="35"/>
        <v xml:space="preserve">DH </v>
      </c>
      <c r="AN30" s="72" t="str">
        <f t="shared" si="36"/>
        <v/>
      </c>
      <c r="AO30" s="72" t="str">
        <f t="shared" si="37"/>
        <v/>
      </c>
      <c r="AP30" s="72" t="str">
        <f t="shared" si="38"/>
        <v/>
      </c>
      <c r="AQ30" s="72" t="str">
        <f t="shared" si="39"/>
        <v/>
      </c>
      <c r="AR30" s="72" t="str">
        <f t="shared" si="40"/>
        <v xml:space="preserve"> </v>
      </c>
      <c r="AS30" s="72" t="str">
        <f t="shared" si="41"/>
        <v xml:space="preserve">cents </v>
      </c>
      <c r="AT30" s="72" t="str">
        <f t="shared" si="42"/>
        <v/>
      </c>
      <c r="AU30" s="72" t="str">
        <f t="shared" si="43"/>
        <v/>
      </c>
      <c r="AV30" s="72">
        <f t="shared" si="44"/>
        <v>0</v>
      </c>
      <c r="AW30" s="72" t="str">
        <f t="shared" si="45"/>
        <v xml:space="preserve">cents </v>
      </c>
      <c r="AX30" s="72" t="str">
        <f t="shared" si="46"/>
        <v/>
      </c>
      <c r="AY30" s="72" t="str">
        <f t="shared" si="47"/>
        <v/>
      </c>
      <c r="AZ30" s="72">
        <f t="shared" si="48"/>
        <v>0</v>
      </c>
      <c r="BA30" s="72" t="str">
        <f t="shared" si="49"/>
        <v xml:space="preserve">cents </v>
      </c>
      <c r="BB30" s="72" t="str">
        <f t="shared" si="50"/>
        <v/>
      </c>
      <c r="BC30" s="72" t="str">
        <f t="shared" si="51"/>
        <v/>
      </c>
      <c r="BD30" s="72" t="str">
        <f t="shared" si="52"/>
        <v/>
      </c>
      <c r="BE30" s="72" t="str">
        <f t="shared" si="53"/>
        <v/>
      </c>
      <c r="BF30" s="72" t="str">
        <f t="shared" si="54"/>
        <v/>
      </c>
      <c r="BG30" s="72" t="str">
        <f t="shared" si="55"/>
        <v/>
      </c>
      <c r="BH30" s="72" t="str">
        <f t="shared" si="56"/>
        <v/>
      </c>
      <c r="BI30" s="72" t="str">
        <f t="shared" si="57"/>
        <v/>
      </c>
      <c r="BJ30" s="72" t="str">
        <f t="shared" si="58"/>
        <v/>
      </c>
      <c r="BK30" s="72" t="str">
        <f t="shared" si="59"/>
        <v/>
      </c>
      <c r="BL30" s="72" t="str">
        <f t="shared" si="60"/>
        <v/>
      </c>
      <c r="BM30" s="72" t="str">
        <f t="shared" si="61"/>
        <v/>
      </c>
      <c r="BN30" s="72" t="str">
        <f t="shared" si="62"/>
        <v/>
      </c>
      <c r="BO30" s="72" t="str">
        <f t="shared" si="63"/>
        <v/>
      </c>
      <c r="BP30" s="72" t="str">
        <f t="shared" si="64"/>
        <v/>
      </c>
      <c r="BQ30" s="72" t="str">
        <f t="shared" si="65"/>
        <v/>
      </c>
      <c r="BR30" s="72" t="str">
        <f t="shared" si="66"/>
        <v/>
      </c>
      <c r="BS30" s="72" t="str">
        <f t="shared" si="67"/>
        <v/>
      </c>
      <c r="BT30" s="72" t="str">
        <f t="shared" si="68"/>
        <v/>
      </c>
      <c r="BU30" s="72" t="str">
        <f t="shared" si="69"/>
        <v/>
      </c>
      <c r="BV30" s="72" t="str">
        <f t="shared" si="70"/>
        <v/>
      </c>
      <c r="BW30" s="72">
        <f t="shared" si="71"/>
        <v>0</v>
      </c>
      <c r="BX30" s="72" t="str">
        <f t="shared" si="72"/>
        <v/>
      </c>
      <c r="BY30" s="72" t="str">
        <f t="shared" si="73"/>
        <v/>
      </c>
      <c r="BZ30" s="72" t="str">
        <f t="shared" si="74"/>
        <v/>
      </c>
      <c r="CA30" s="72">
        <f t="shared" si="75"/>
        <v>0</v>
      </c>
      <c r="CB30" s="72" t="str">
        <f t="shared" si="76"/>
        <v/>
      </c>
      <c r="CC30" s="72">
        <f t="shared" si="77"/>
        <v>0</v>
      </c>
      <c r="CD30" s="72" t="str">
        <f t="shared" si="78"/>
        <v/>
      </c>
      <c r="CE30" s="72" t="str">
        <f t="shared" si="79"/>
        <v/>
      </c>
      <c r="CF30" s="72">
        <f t="shared" si="80"/>
        <v>0</v>
      </c>
      <c r="CG30" s="72" t="str">
        <f t="shared" si="81"/>
        <v/>
      </c>
      <c r="CH30" s="72" t="str">
        <f t="shared" si="81"/>
        <v/>
      </c>
      <c r="CI30" s="72" t="str">
        <f t="shared" si="82"/>
        <v/>
      </c>
      <c r="CJ30" s="72" t="str">
        <f t="shared" si="83"/>
        <v/>
      </c>
      <c r="CK30" s="72" t="str">
        <f t="shared" si="83"/>
        <v/>
      </c>
      <c r="CL30" s="72" t="str">
        <f t="shared" si="83"/>
        <v/>
      </c>
      <c r="CM30" s="72" t="str">
        <f t="shared" si="84"/>
        <v/>
      </c>
      <c r="CN30" s="72" t="str">
        <f t="shared" si="85"/>
        <v/>
      </c>
      <c r="CO30" s="72" t="str">
        <f t="shared" si="86"/>
        <v/>
      </c>
      <c r="CP30" s="72" t="str">
        <f t="shared" si="87"/>
        <v/>
      </c>
      <c r="CQ30" s="72" t="str">
        <f t="shared" si="88"/>
        <v/>
      </c>
      <c r="CR30" s="72" t="str">
        <f t="shared" si="89"/>
        <v/>
      </c>
      <c r="CS30" s="72" t="str">
        <f t="shared" si="90"/>
        <v/>
      </c>
      <c r="CT30" s="72" t="str">
        <f t="shared" si="91"/>
        <v/>
      </c>
      <c r="CU30" s="72"/>
      <c r="CV30" s="72"/>
      <c r="CW30" s="73"/>
    </row>
    <row r="31" spans="1:101">
      <c r="A31" s="81">
        <v>30</v>
      </c>
      <c r="B31" s="74"/>
      <c r="C31" s="71" t="str">
        <f t="shared" si="0"/>
        <v xml:space="preserve">zéro DH </v>
      </c>
      <c r="D31" s="72" t="str">
        <f t="shared" si="1"/>
        <v xml:space="preserve">Zéro DH </v>
      </c>
      <c r="E31" s="72">
        <f t="shared" si="2"/>
        <v>0</v>
      </c>
      <c r="F31" s="72">
        <f t="shared" si="3"/>
        <v>0</v>
      </c>
      <c r="G31" s="72">
        <f t="shared" si="4"/>
        <v>0</v>
      </c>
      <c r="H31" s="72">
        <f t="shared" si="5"/>
        <v>0</v>
      </c>
      <c r="I31" s="72">
        <f t="shared" si="6"/>
        <v>0</v>
      </c>
      <c r="J31" s="72"/>
      <c r="K31" s="72">
        <f t="shared" si="7"/>
        <v>0</v>
      </c>
      <c r="L31" s="72">
        <f t="shared" si="8"/>
        <v>0</v>
      </c>
      <c r="M31" s="72">
        <f t="shared" si="9"/>
        <v>0</v>
      </c>
      <c r="N31" s="72">
        <f t="shared" si="10"/>
        <v>0</v>
      </c>
      <c r="O31" s="72">
        <f t="shared" si="11"/>
        <v>0</v>
      </c>
      <c r="P31" s="72">
        <f t="shared" si="12"/>
        <v>0</v>
      </c>
      <c r="Q31" s="72">
        <f t="shared" si="13"/>
        <v>0</v>
      </c>
      <c r="R31" s="72">
        <f t="shared" si="14"/>
        <v>0</v>
      </c>
      <c r="S31" s="72">
        <f t="shared" si="15"/>
        <v>0</v>
      </c>
      <c r="T31" s="72">
        <f t="shared" si="16"/>
        <v>0</v>
      </c>
      <c r="U31" s="72">
        <f t="shared" si="17"/>
        <v>0</v>
      </c>
      <c r="V31" s="72">
        <f t="shared" si="18"/>
        <v>0</v>
      </c>
      <c r="W31" s="72">
        <f t="shared" si="19"/>
        <v>0</v>
      </c>
      <c r="X31" s="72">
        <f t="shared" si="20"/>
        <v>0</v>
      </c>
      <c r="Y31" s="72" t="str">
        <f t="shared" si="21"/>
        <v/>
      </c>
      <c r="Z31" s="72" t="str">
        <f t="shared" si="22"/>
        <v/>
      </c>
      <c r="AA31" s="72" t="str">
        <f t="shared" si="23"/>
        <v/>
      </c>
      <c r="AB31" s="72" t="str">
        <f t="shared" si="24"/>
        <v/>
      </c>
      <c r="AC31" s="72" t="str">
        <f t="shared" si="25"/>
        <v/>
      </c>
      <c r="AD31" s="72" t="str">
        <f t="shared" si="26"/>
        <v/>
      </c>
      <c r="AE31" s="72" t="str">
        <f t="shared" si="27"/>
        <v/>
      </c>
      <c r="AF31" s="72" t="str">
        <f t="shared" si="28"/>
        <v/>
      </c>
      <c r="AG31" s="72" t="str">
        <f t="shared" si="29"/>
        <v/>
      </c>
      <c r="AH31" s="72" t="str">
        <f t="shared" si="30"/>
        <v/>
      </c>
      <c r="AI31" s="72" t="str">
        <f t="shared" si="31"/>
        <v xml:space="preserve">zéro </v>
      </c>
      <c r="AJ31" s="72" t="str">
        <f t="shared" si="32"/>
        <v/>
      </c>
      <c r="AK31" s="72" t="str">
        <f t="shared" si="33"/>
        <v/>
      </c>
      <c r="AL31" s="72" t="str">
        <f t="shared" si="34"/>
        <v/>
      </c>
      <c r="AM31" s="72" t="str">
        <f t="shared" si="35"/>
        <v xml:space="preserve">DH </v>
      </c>
      <c r="AN31" s="72" t="str">
        <f t="shared" si="36"/>
        <v/>
      </c>
      <c r="AO31" s="72" t="str">
        <f t="shared" si="37"/>
        <v/>
      </c>
      <c r="AP31" s="72" t="str">
        <f t="shared" si="38"/>
        <v/>
      </c>
      <c r="AQ31" s="72" t="str">
        <f t="shared" si="39"/>
        <v/>
      </c>
      <c r="AR31" s="72" t="str">
        <f t="shared" si="40"/>
        <v xml:space="preserve"> </v>
      </c>
      <c r="AS31" s="72" t="str">
        <f t="shared" si="41"/>
        <v xml:space="preserve">cents </v>
      </c>
      <c r="AT31" s="72" t="str">
        <f t="shared" si="42"/>
        <v/>
      </c>
      <c r="AU31" s="72" t="str">
        <f t="shared" si="43"/>
        <v/>
      </c>
      <c r="AV31" s="72">
        <f t="shared" si="44"/>
        <v>0</v>
      </c>
      <c r="AW31" s="72" t="str">
        <f t="shared" si="45"/>
        <v xml:space="preserve">cents </v>
      </c>
      <c r="AX31" s="72" t="str">
        <f t="shared" si="46"/>
        <v/>
      </c>
      <c r="AY31" s="72" t="str">
        <f t="shared" si="47"/>
        <v/>
      </c>
      <c r="AZ31" s="72">
        <f t="shared" si="48"/>
        <v>0</v>
      </c>
      <c r="BA31" s="72" t="str">
        <f t="shared" si="49"/>
        <v xml:space="preserve">cents </v>
      </c>
      <c r="BB31" s="72" t="str">
        <f t="shared" si="50"/>
        <v/>
      </c>
      <c r="BC31" s="72" t="str">
        <f t="shared" si="51"/>
        <v/>
      </c>
      <c r="BD31" s="72" t="str">
        <f t="shared" si="52"/>
        <v/>
      </c>
      <c r="BE31" s="72" t="str">
        <f t="shared" si="53"/>
        <v/>
      </c>
      <c r="BF31" s="72" t="str">
        <f t="shared" si="54"/>
        <v/>
      </c>
      <c r="BG31" s="72" t="str">
        <f t="shared" si="55"/>
        <v/>
      </c>
      <c r="BH31" s="72" t="str">
        <f t="shared" si="56"/>
        <v/>
      </c>
      <c r="BI31" s="72" t="str">
        <f t="shared" si="57"/>
        <v/>
      </c>
      <c r="BJ31" s="72" t="str">
        <f t="shared" si="58"/>
        <v/>
      </c>
      <c r="BK31" s="72" t="str">
        <f t="shared" si="59"/>
        <v/>
      </c>
      <c r="BL31" s="72" t="str">
        <f t="shared" si="60"/>
        <v/>
      </c>
      <c r="BM31" s="72" t="str">
        <f t="shared" si="61"/>
        <v/>
      </c>
      <c r="BN31" s="72" t="str">
        <f t="shared" si="62"/>
        <v/>
      </c>
      <c r="BO31" s="72" t="str">
        <f t="shared" si="63"/>
        <v/>
      </c>
      <c r="BP31" s="72" t="str">
        <f t="shared" si="64"/>
        <v/>
      </c>
      <c r="BQ31" s="72" t="str">
        <f t="shared" si="65"/>
        <v/>
      </c>
      <c r="BR31" s="72" t="str">
        <f t="shared" si="66"/>
        <v/>
      </c>
      <c r="BS31" s="72" t="str">
        <f t="shared" si="67"/>
        <v/>
      </c>
      <c r="BT31" s="72" t="str">
        <f t="shared" si="68"/>
        <v/>
      </c>
      <c r="BU31" s="72" t="str">
        <f t="shared" si="69"/>
        <v/>
      </c>
      <c r="BV31" s="72" t="str">
        <f t="shared" si="70"/>
        <v/>
      </c>
      <c r="BW31" s="72">
        <f t="shared" si="71"/>
        <v>0</v>
      </c>
      <c r="BX31" s="72" t="str">
        <f t="shared" si="72"/>
        <v/>
      </c>
      <c r="BY31" s="72" t="str">
        <f t="shared" si="73"/>
        <v/>
      </c>
      <c r="BZ31" s="72" t="str">
        <f t="shared" si="74"/>
        <v/>
      </c>
      <c r="CA31" s="72">
        <f t="shared" si="75"/>
        <v>0</v>
      </c>
      <c r="CB31" s="72" t="str">
        <f t="shared" si="76"/>
        <v/>
      </c>
      <c r="CC31" s="72">
        <f t="shared" si="77"/>
        <v>0</v>
      </c>
      <c r="CD31" s="72" t="str">
        <f t="shared" si="78"/>
        <v/>
      </c>
      <c r="CE31" s="72" t="str">
        <f t="shared" si="79"/>
        <v/>
      </c>
      <c r="CF31" s="72">
        <f t="shared" si="80"/>
        <v>0</v>
      </c>
      <c r="CG31" s="72" t="str">
        <f t="shared" si="81"/>
        <v/>
      </c>
      <c r="CH31" s="72" t="str">
        <f t="shared" si="81"/>
        <v/>
      </c>
      <c r="CI31" s="72" t="str">
        <f t="shared" si="82"/>
        <v/>
      </c>
      <c r="CJ31" s="72" t="str">
        <f t="shared" si="83"/>
        <v/>
      </c>
      <c r="CK31" s="72" t="str">
        <f t="shared" si="83"/>
        <v/>
      </c>
      <c r="CL31" s="72" t="str">
        <f t="shared" si="83"/>
        <v/>
      </c>
      <c r="CM31" s="72" t="str">
        <f t="shared" si="84"/>
        <v/>
      </c>
      <c r="CN31" s="72" t="str">
        <f t="shared" si="85"/>
        <v/>
      </c>
      <c r="CO31" s="72" t="str">
        <f t="shared" si="86"/>
        <v/>
      </c>
      <c r="CP31" s="72" t="str">
        <f t="shared" si="87"/>
        <v/>
      </c>
      <c r="CQ31" s="72" t="str">
        <f t="shared" si="88"/>
        <v/>
      </c>
      <c r="CR31" s="72" t="str">
        <f t="shared" si="89"/>
        <v/>
      </c>
      <c r="CS31" s="72" t="str">
        <f t="shared" si="90"/>
        <v/>
      </c>
      <c r="CT31" s="72" t="str">
        <f t="shared" si="91"/>
        <v/>
      </c>
      <c r="CU31" s="72"/>
      <c r="CV31" s="72"/>
      <c r="CW31" s="73"/>
    </row>
    <row r="32" spans="1:101">
      <c r="A32" s="82"/>
      <c r="B32" s="74"/>
      <c r="C32" s="71" t="str">
        <f t="shared" si="0"/>
        <v xml:space="preserve">zéro DH </v>
      </c>
      <c r="D32" s="72" t="str">
        <f t="shared" si="1"/>
        <v xml:space="preserve">Zéro DH </v>
      </c>
      <c r="E32" s="72">
        <f t="shared" si="2"/>
        <v>0</v>
      </c>
      <c r="F32" s="72">
        <f t="shared" si="3"/>
        <v>0</v>
      </c>
      <c r="G32" s="72">
        <f t="shared" si="4"/>
        <v>0</v>
      </c>
      <c r="H32" s="72">
        <f t="shared" si="5"/>
        <v>0</v>
      </c>
      <c r="I32" s="72">
        <f t="shared" si="6"/>
        <v>0</v>
      </c>
      <c r="J32" s="72"/>
      <c r="K32" s="72">
        <f t="shared" si="7"/>
        <v>0</v>
      </c>
      <c r="L32" s="72">
        <f t="shared" si="8"/>
        <v>0</v>
      </c>
      <c r="M32" s="72">
        <f t="shared" si="9"/>
        <v>0</v>
      </c>
      <c r="N32" s="72">
        <f t="shared" si="10"/>
        <v>0</v>
      </c>
      <c r="O32" s="72">
        <f t="shared" si="11"/>
        <v>0</v>
      </c>
      <c r="P32" s="72">
        <f t="shared" si="12"/>
        <v>0</v>
      </c>
      <c r="Q32" s="72">
        <f t="shared" si="13"/>
        <v>0</v>
      </c>
      <c r="R32" s="72">
        <f t="shared" si="14"/>
        <v>0</v>
      </c>
      <c r="S32" s="72">
        <f t="shared" si="15"/>
        <v>0</v>
      </c>
      <c r="T32" s="72">
        <f t="shared" si="16"/>
        <v>0</v>
      </c>
      <c r="U32" s="72">
        <f t="shared" si="17"/>
        <v>0</v>
      </c>
      <c r="V32" s="72">
        <f t="shared" si="18"/>
        <v>0</v>
      </c>
      <c r="W32" s="72">
        <f t="shared" si="19"/>
        <v>0</v>
      </c>
      <c r="X32" s="72">
        <f t="shared" si="20"/>
        <v>0</v>
      </c>
      <c r="Y32" s="72" t="str">
        <f t="shared" si="21"/>
        <v/>
      </c>
      <c r="Z32" s="72" t="str">
        <f t="shared" si="22"/>
        <v/>
      </c>
      <c r="AA32" s="72" t="str">
        <f t="shared" si="23"/>
        <v/>
      </c>
      <c r="AB32" s="72" t="str">
        <f t="shared" si="24"/>
        <v/>
      </c>
      <c r="AC32" s="72" t="str">
        <f t="shared" si="25"/>
        <v/>
      </c>
      <c r="AD32" s="72" t="str">
        <f t="shared" si="26"/>
        <v/>
      </c>
      <c r="AE32" s="72" t="str">
        <f t="shared" si="27"/>
        <v/>
      </c>
      <c r="AF32" s="72" t="str">
        <f t="shared" si="28"/>
        <v/>
      </c>
      <c r="AG32" s="72" t="str">
        <f t="shared" si="29"/>
        <v/>
      </c>
      <c r="AH32" s="72" t="str">
        <f t="shared" si="30"/>
        <v/>
      </c>
      <c r="AI32" s="72" t="str">
        <f t="shared" si="31"/>
        <v xml:space="preserve">zéro </v>
      </c>
      <c r="AJ32" s="72" t="str">
        <f t="shared" si="32"/>
        <v/>
      </c>
      <c r="AK32" s="72" t="str">
        <f t="shared" si="33"/>
        <v/>
      </c>
      <c r="AL32" s="72" t="str">
        <f t="shared" si="34"/>
        <v/>
      </c>
      <c r="AM32" s="72" t="str">
        <f t="shared" si="35"/>
        <v xml:space="preserve">DH </v>
      </c>
      <c r="AN32" s="72" t="str">
        <f t="shared" si="36"/>
        <v/>
      </c>
      <c r="AO32" s="72" t="str">
        <f t="shared" si="37"/>
        <v/>
      </c>
      <c r="AP32" s="72" t="str">
        <f t="shared" si="38"/>
        <v/>
      </c>
      <c r="AQ32" s="72" t="str">
        <f t="shared" si="39"/>
        <v/>
      </c>
      <c r="AR32" s="72" t="str">
        <f t="shared" si="40"/>
        <v xml:space="preserve"> </v>
      </c>
      <c r="AS32" s="72" t="str">
        <f t="shared" si="41"/>
        <v xml:space="preserve">cents </v>
      </c>
      <c r="AT32" s="72" t="str">
        <f t="shared" si="42"/>
        <v/>
      </c>
      <c r="AU32" s="72" t="str">
        <f t="shared" si="43"/>
        <v/>
      </c>
      <c r="AV32" s="72">
        <f t="shared" si="44"/>
        <v>0</v>
      </c>
      <c r="AW32" s="72" t="str">
        <f t="shared" si="45"/>
        <v xml:space="preserve">cents </v>
      </c>
      <c r="AX32" s="72" t="str">
        <f t="shared" si="46"/>
        <v/>
      </c>
      <c r="AY32" s="72" t="str">
        <f t="shared" si="47"/>
        <v/>
      </c>
      <c r="AZ32" s="72">
        <f t="shared" si="48"/>
        <v>0</v>
      </c>
      <c r="BA32" s="72" t="str">
        <f t="shared" si="49"/>
        <v xml:space="preserve">cents </v>
      </c>
      <c r="BB32" s="72" t="str">
        <f t="shared" si="50"/>
        <v/>
      </c>
      <c r="BC32" s="72" t="str">
        <f t="shared" si="51"/>
        <v/>
      </c>
      <c r="BD32" s="72" t="str">
        <f t="shared" si="52"/>
        <v/>
      </c>
      <c r="BE32" s="72" t="str">
        <f t="shared" si="53"/>
        <v/>
      </c>
      <c r="BF32" s="72" t="str">
        <f t="shared" si="54"/>
        <v/>
      </c>
      <c r="BG32" s="72" t="str">
        <f t="shared" si="55"/>
        <v/>
      </c>
      <c r="BH32" s="72" t="str">
        <f t="shared" si="56"/>
        <v/>
      </c>
      <c r="BI32" s="72" t="str">
        <f t="shared" si="57"/>
        <v/>
      </c>
      <c r="BJ32" s="72" t="str">
        <f t="shared" si="58"/>
        <v/>
      </c>
      <c r="BK32" s="72" t="str">
        <f t="shared" si="59"/>
        <v/>
      </c>
      <c r="BL32" s="72" t="str">
        <f t="shared" si="60"/>
        <v/>
      </c>
      <c r="BM32" s="72" t="str">
        <f t="shared" si="61"/>
        <v/>
      </c>
      <c r="BN32" s="72" t="str">
        <f t="shared" si="62"/>
        <v/>
      </c>
      <c r="BO32" s="72" t="str">
        <f t="shared" si="63"/>
        <v/>
      </c>
      <c r="BP32" s="72" t="str">
        <f t="shared" si="64"/>
        <v/>
      </c>
      <c r="BQ32" s="72" t="str">
        <f t="shared" si="65"/>
        <v/>
      </c>
      <c r="BR32" s="72" t="str">
        <f t="shared" si="66"/>
        <v/>
      </c>
      <c r="BS32" s="72" t="str">
        <f t="shared" si="67"/>
        <v/>
      </c>
      <c r="BT32" s="72" t="str">
        <f t="shared" si="68"/>
        <v/>
      </c>
      <c r="BU32" s="72" t="str">
        <f t="shared" si="69"/>
        <v/>
      </c>
      <c r="BV32" s="72" t="str">
        <f t="shared" si="70"/>
        <v/>
      </c>
      <c r="BW32" s="72">
        <f t="shared" si="71"/>
        <v>0</v>
      </c>
      <c r="BX32" s="72" t="str">
        <f t="shared" si="72"/>
        <v/>
      </c>
      <c r="BY32" s="72" t="str">
        <f t="shared" si="73"/>
        <v/>
      </c>
      <c r="BZ32" s="72" t="str">
        <f t="shared" si="74"/>
        <v/>
      </c>
      <c r="CA32" s="72">
        <f t="shared" si="75"/>
        <v>0</v>
      </c>
      <c r="CB32" s="72" t="str">
        <f t="shared" si="76"/>
        <v/>
      </c>
      <c r="CC32" s="72">
        <f t="shared" si="77"/>
        <v>0</v>
      </c>
      <c r="CD32" s="72" t="str">
        <f t="shared" si="78"/>
        <v/>
      </c>
      <c r="CE32" s="72" t="str">
        <f t="shared" si="79"/>
        <v/>
      </c>
      <c r="CF32" s="72">
        <f t="shared" si="80"/>
        <v>0</v>
      </c>
      <c r="CG32" s="72" t="str">
        <f t="shared" si="81"/>
        <v/>
      </c>
      <c r="CH32" s="72" t="str">
        <f t="shared" si="81"/>
        <v/>
      </c>
      <c r="CI32" s="72" t="str">
        <f t="shared" si="82"/>
        <v/>
      </c>
      <c r="CJ32" s="72" t="str">
        <f t="shared" si="83"/>
        <v/>
      </c>
      <c r="CK32" s="72" t="str">
        <f t="shared" si="83"/>
        <v/>
      </c>
      <c r="CL32" s="72" t="str">
        <f t="shared" si="83"/>
        <v/>
      </c>
      <c r="CM32" s="72" t="str">
        <f t="shared" si="84"/>
        <v/>
      </c>
      <c r="CN32" s="72" t="str">
        <f t="shared" si="85"/>
        <v/>
      </c>
      <c r="CO32" s="72" t="str">
        <f t="shared" si="86"/>
        <v/>
      </c>
      <c r="CP32" s="72" t="str">
        <f t="shared" si="87"/>
        <v/>
      </c>
      <c r="CQ32" s="72" t="str">
        <f t="shared" si="88"/>
        <v/>
      </c>
      <c r="CR32" s="72" t="str">
        <f t="shared" si="89"/>
        <v/>
      </c>
      <c r="CS32" s="72" t="str">
        <f t="shared" si="90"/>
        <v/>
      </c>
      <c r="CT32" s="72" t="str">
        <f t="shared" si="91"/>
        <v/>
      </c>
      <c r="CU32" s="72"/>
      <c r="CV32" s="72"/>
      <c r="CW32" s="73"/>
    </row>
    <row r="33" spans="1:101">
      <c r="A33" s="82"/>
      <c r="B33" s="74"/>
      <c r="C33" s="71" t="str">
        <f t="shared" si="0"/>
        <v xml:space="preserve">zéro DH </v>
      </c>
      <c r="D33" s="72" t="str">
        <f t="shared" si="1"/>
        <v xml:space="preserve">Zéro DH </v>
      </c>
      <c r="E33" s="72">
        <f t="shared" si="2"/>
        <v>0</v>
      </c>
      <c r="F33" s="72">
        <f t="shared" si="3"/>
        <v>0</v>
      </c>
      <c r="G33" s="72">
        <f t="shared" si="4"/>
        <v>0</v>
      </c>
      <c r="H33" s="72">
        <f t="shared" si="5"/>
        <v>0</v>
      </c>
      <c r="I33" s="72">
        <f t="shared" si="6"/>
        <v>0</v>
      </c>
      <c r="J33" s="72"/>
      <c r="K33" s="72">
        <f t="shared" si="7"/>
        <v>0</v>
      </c>
      <c r="L33" s="72">
        <f t="shared" si="8"/>
        <v>0</v>
      </c>
      <c r="M33" s="72">
        <f t="shared" si="9"/>
        <v>0</v>
      </c>
      <c r="N33" s="72">
        <f t="shared" si="10"/>
        <v>0</v>
      </c>
      <c r="O33" s="72">
        <f t="shared" si="11"/>
        <v>0</v>
      </c>
      <c r="P33" s="72">
        <f t="shared" si="12"/>
        <v>0</v>
      </c>
      <c r="Q33" s="72">
        <f t="shared" si="13"/>
        <v>0</v>
      </c>
      <c r="R33" s="72">
        <f t="shared" si="14"/>
        <v>0</v>
      </c>
      <c r="S33" s="72">
        <f t="shared" si="15"/>
        <v>0</v>
      </c>
      <c r="T33" s="72">
        <f t="shared" si="16"/>
        <v>0</v>
      </c>
      <c r="U33" s="72">
        <f t="shared" si="17"/>
        <v>0</v>
      </c>
      <c r="V33" s="72">
        <f t="shared" si="18"/>
        <v>0</v>
      </c>
      <c r="W33" s="72">
        <f t="shared" si="19"/>
        <v>0</v>
      </c>
      <c r="X33" s="72">
        <f t="shared" si="20"/>
        <v>0</v>
      </c>
      <c r="Y33" s="72" t="str">
        <f t="shared" si="21"/>
        <v/>
      </c>
      <c r="Z33" s="72" t="str">
        <f t="shared" si="22"/>
        <v/>
      </c>
      <c r="AA33" s="72" t="str">
        <f t="shared" si="23"/>
        <v/>
      </c>
      <c r="AB33" s="72" t="str">
        <f t="shared" si="24"/>
        <v/>
      </c>
      <c r="AC33" s="72" t="str">
        <f t="shared" si="25"/>
        <v/>
      </c>
      <c r="AD33" s="72" t="str">
        <f t="shared" si="26"/>
        <v/>
      </c>
      <c r="AE33" s="72" t="str">
        <f t="shared" si="27"/>
        <v/>
      </c>
      <c r="AF33" s="72" t="str">
        <f t="shared" si="28"/>
        <v/>
      </c>
      <c r="AG33" s="72" t="str">
        <f t="shared" si="29"/>
        <v/>
      </c>
      <c r="AH33" s="72" t="str">
        <f t="shared" si="30"/>
        <v/>
      </c>
      <c r="AI33" s="72" t="str">
        <f t="shared" si="31"/>
        <v xml:space="preserve">zéro </v>
      </c>
      <c r="AJ33" s="72" t="str">
        <f t="shared" si="32"/>
        <v/>
      </c>
      <c r="AK33" s="72" t="str">
        <f t="shared" si="33"/>
        <v/>
      </c>
      <c r="AL33" s="72" t="str">
        <f t="shared" si="34"/>
        <v/>
      </c>
      <c r="AM33" s="72" t="str">
        <f t="shared" si="35"/>
        <v xml:space="preserve">DH </v>
      </c>
      <c r="AN33" s="72" t="str">
        <f t="shared" si="36"/>
        <v/>
      </c>
      <c r="AO33" s="72" t="str">
        <f t="shared" si="37"/>
        <v/>
      </c>
      <c r="AP33" s="72" t="str">
        <f t="shared" si="38"/>
        <v/>
      </c>
      <c r="AQ33" s="72" t="str">
        <f t="shared" si="39"/>
        <v/>
      </c>
      <c r="AR33" s="72" t="str">
        <f t="shared" si="40"/>
        <v xml:space="preserve"> </v>
      </c>
      <c r="AS33" s="72" t="str">
        <f t="shared" si="41"/>
        <v xml:space="preserve">cents </v>
      </c>
      <c r="AT33" s="72" t="str">
        <f t="shared" si="42"/>
        <v/>
      </c>
      <c r="AU33" s="72" t="str">
        <f t="shared" si="43"/>
        <v/>
      </c>
      <c r="AV33" s="72">
        <f t="shared" si="44"/>
        <v>0</v>
      </c>
      <c r="AW33" s="72" t="str">
        <f t="shared" si="45"/>
        <v xml:space="preserve">cents </v>
      </c>
      <c r="AX33" s="72" t="str">
        <f t="shared" si="46"/>
        <v/>
      </c>
      <c r="AY33" s="72" t="str">
        <f t="shared" si="47"/>
        <v/>
      </c>
      <c r="AZ33" s="72">
        <f t="shared" si="48"/>
        <v>0</v>
      </c>
      <c r="BA33" s="72" t="str">
        <f t="shared" si="49"/>
        <v xml:space="preserve">cents </v>
      </c>
      <c r="BB33" s="72" t="str">
        <f t="shared" si="50"/>
        <v/>
      </c>
      <c r="BC33" s="72" t="str">
        <f t="shared" si="51"/>
        <v/>
      </c>
      <c r="BD33" s="72" t="str">
        <f t="shared" si="52"/>
        <v/>
      </c>
      <c r="BE33" s="72" t="str">
        <f t="shared" si="53"/>
        <v/>
      </c>
      <c r="BF33" s="72" t="str">
        <f t="shared" si="54"/>
        <v/>
      </c>
      <c r="BG33" s="72" t="str">
        <f t="shared" si="55"/>
        <v/>
      </c>
      <c r="BH33" s="72" t="str">
        <f t="shared" si="56"/>
        <v/>
      </c>
      <c r="BI33" s="72" t="str">
        <f t="shared" si="57"/>
        <v/>
      </c>
      <c r="BJ33" s="72" t="str">
        <f t="shared" si="58"/>
        <v/>
      </c>
      <c r="BK33" s="72" t="str">
        <f t="shared" si="59"/>
        <v/>
      </c>
      <c r="BL33" s="72" t="str">
        <f t="shared" si="60"/>
        <v/>
      </c>
      <c r="BM33" s="72" t="str">
        <f t="shared" si="61"/>
        <v/>
      </c>
      <c r="BN33" s="72" t="str">
        <f t="shared" si="62"/>
        <v/>
      </c>
      <c r="BO33" s="72" t="str">
        <f t="shared" si="63"/>
        <v/>
      </c>
      <c r="BP33" s="72" t="str">
        <f t="shared" si="64"/>
        <v/>
      </c>
      <c r="BQ33" s="72" t="str">
        <f t="shared" si="65"/>
        <v/>
      </c>
      <c r="BR33" s="72" t="str">
        <f t="shared" si="66"/>
        <v/>
      </c>
      <c r="BS33" s="72" t="str">
        <f t="shared" si="67"/>
        <v/>
      </c>
      <c r="BT33" s="72" t="str">
        <f t="shared" si="68"/>
        <v/>
      </c>
      <c r="BU33" s="72" t="str">
        <f t="shared" si="69"/>
        <v/>
      </c>
      <c r="BV33" s="72" t="str">
        <f t="shared" si="70"/>
        <v/>
      </c>
      <c r="BW33" s="72">
        <f t="shared" si="71"/>
        <v>0</v>
      </c>
      <c r="BX33" s="72" t="str">
        <f t="shared" si="72"/>
        <v/>
      </c>
      <c r="BY33" s="72" t="str">
        <f t="shared" si="73"/>
        <v/>
      </c>
      <c r="BZ33" s="72" t="str">
        <f t="shared" si="74"/>
        <v/>
      </c>
      <c r="CA33" s="72">
        <f t="shared" si="75"/>
        <v>0</v>
      </c>
      <c r="CB33" s="72" t="str">
        <f t="shared" si="76"/>
        <v/>
      </c>
      <c r="CC33" s="72">
        <f t="shared" si="77"/>
        <v>0</v>
      </c>
      <c r="CD33" s="72" t="str">
        <f t="shared" si="78"/>
        <v/>
      </c>
      <c r="CE33" s="72" t="str">
        <f t="shared" si="79"/>
        <v/>
      </c>
      <c r="CF33" s="72">
        <f t="shared" si="80"/>
        <v>0</v>
      </c>
      <c r="CG33" s="72" t="str">
        <f t="shared" si="81"/>
        <v/>
      </c>
      <c r="CH33" s="72" t="str">
        <f t="shared" si="81"/>
        <v/>
      </c>
      <c r="CI33" s="72" t="str">
        <f t="shared" si="82"/>
        <v/>
      </c>
      <c r="CJ33" s="72" t="str">
        <f t="shared" si="83"/>
        <v/>
      </c>
      <c r="CK33" s="72" t="str">
        <f t="shared" si="83"/>
        <v/>
      </c>
      <c r="CL33" s="72" t="str">
        <f t="shared" si="83"/>
        <v/>
      </c>
      <c r="CM33" s="72" t="str">
        <f t="shared" si="84"/>
        <v/>
      </c>
      <c r="CN33" s="72" t="str">
        <f t="shared" si="85"/>
        <v/>
      </c>
      <c r="CO33" s="72" t="str">
        <f t="shared" si="86"/>
        <v/>
      </c>
      <c r="CP33" s="72" t="str">
        <f t="shared" si="87"/>
        <v/>
      </c>
      <c r="CQ33" s="72" t="str">
        <f t="shared" si="88"/>
        <v/>
      </c>
      <c r="CR33" s="72" t="str">
        <f t="shared" si="89"/>
        <v/>
      </c>
      <c r="CS33" s="72" t="str">
        <f t="shared" si="90"/>
        <v/>
      </c>
      <c r="CT33" s="72" t="str">
        <f t="shared" si="91"/>
        <v/>
      </c>
      <c r="CU33" s="72"/>
      <c r="CV33" s="72"/>
      <c r="CW33" s="73"/>
    </row>
    <row r="34" spans="1:101">
      <c r="A34" s="82"/>
      <c r="B34" s="74"/>
      <c r="C34" s="71" t="str">
        <f t="shared" si="0"/>
        <v xml:space="preserve">zéro DH </v>
      </c>
      <c r="D34" s="72" t="str">
        <f t="shared" si="1"/>
        <v xml:space="preserve">Zéro DH </v>
      </c>
      <c r="E34" s="72">
        <f t="shared" si="2"/>
        <v>0</v>
      </c>
      <c r="F34" s="72">
        <f t="shared" si="3"/>
        <v>0</v>
      </c>
      <c r="G34" s="72">
        <f t="shared" si="4"/>
        <v>0</v>
      </c>
      <c r="H34" s="72">
        <f t="shared" si="5"/>
        <v>0</v>
      </c>
      <c r="I34" s="72">
        <f t="shared" si="6"/>
        <v>0</v>
      </c>
      <c r="J34" s="72"/>
      <c r="K34" s="72">
        <f t="shared" si="7"/>
        <v>0</v>
      </c>
      <c r="L34" s="72">
        <f t="shared" si="8"/>
        <v>0</v>
      </c>
      <c r="M34" s="72">
        <f t="shared" si="9"/>
        <v>0</v>
      </c>
      <c r="N34" s="72">
        <f t="shared" si="10"/>
        <v>0</v>
      </c>
      <c r="O34" s="72">
        <f t="shared" si="11"/>
        <v>0</v>
      </c>
      <c r="P34" s="72">
        <f t="shared" si="12"/>
        <v>0</v>
      </c>
      <c r="Q34" s="72">
        <f t="shared" si="13"/>
        <v>0</v>
      </c>
      <c r="R34" s="72">
        <f t="shared" si="14"/>
        <v>0</v>
      </c>
      <c r="S34" s="72">
        <f t="shared" si="15"/>
        <v>0</v>
      </c>
      <c r="T34" s="72">
        <f t="shared" si="16"/>
        <v>0</v>
      </c>
      <c r="U34" s="72">
        <f t="shared" si="17"/>
        <v>0</v>
      </c>
      <c r="V34" s="72">
        <f t="shared" si="18"/>
        <v>0</v>
      </c>
      <c r="W34" s="72">
        <f t="shared" si="19"/>
        <v>0</v>
      </c>
      <c r="X34" s="72">
        <f t="shared" si="20"/>
        <v>0</v>
      </c>
      <c r="Y34" s="72" t="str">
        <f t="shared" si="21"/>
        <v/>
      </c>
      <c r="Z34" s="72" t="str">
        <f t="shared" si="22"/>
        <v/>
      </c>
      <c r="AA34" s="72" t="str">
        <f t="shared" si="23"/>
        <v/>
      </c>
      <c r="AB34" s="72" t="str">
        <f t="shared" si="24"/>
        <v/>
      </c>
      <c r="AC34" s="72" t="str">
        <f t="shared" si="25"/>
        <v/>
      </c>
      <c r="AD34" s="72" t="str">
        <f t="shared" si="26"/>
        <v/>
      </c>
      <c r="AE34" s="72" t="str">
        <f t="shared" si="27"/>
        <v/>
      </c>
      <c r="AF34" s="72" t="str">
        <f t="shared" si="28"/>
        <v/>
      </c>
      <c r="AG34" s="72" t="str">
        <f t="shared" si="29"/>
        <v/>
      </c>
      <c r="AH34" s="72" t="str">
        <f t="shared" si="30"/>
        <v/>
      </c>
      <c r="AI34" s="72" t="str">
        <f t="shared" si="31"/>
        <v xml:space="preserve">zéro </v>
      </c>
      <c r="AJ34" s="72" t="str">
        <f t="shared" si="32"/>
        <v/>
      </c>
      <c r="AK34" s="72" t="str">
        <f t="shared" si="33"/>
        <v/>
      </c>
      <c r="AL34" s="72" t="str">
        <f t="shared" si="34"/>
        <v/>
      </c>
      <c r="AM34" s="72" t="str">
        <f t="shared" si="35"/>
        <v xml:space="preserve">DH </v>
      </c>
      <c r="AN34" s="72" t="str">
        <f t="shared" si="36"/>
        <v/>
      </c>
      <c r="AO34" s="72" t="str">
        <f t="shared" si="37"/>
        <v/>
      </c>
      <c r="AP34" s="72" t="str">
        <f t="shared" si="38"/>
        <v/>
      </c>
      <c r="AQ34" s="72" t="str">
        <f t="shared" si="39"/>
        <v/>
      </c>
      <c r="AR34" s="72" t="str">
        <f t="shared" si="40"/>
        <v xml:space="preserve"> </v>
      </c>
      <c r="AS34" s="72" t="str">
        <f t="shared" si="41"/>
        <v xml:space="preserve">cents </v>
      </c>
      <c r="AT34" s="72" t="str">
        <f t="shared" si="42"/>
        <v/>
      </c>
      <c r="AU34" s="72" t="str">
        <f t="shared" si="43"/>
        <v/>
      </c>
      <c r="AV34" s="72">
        <f t="shared" si="44"/>
        <v>0</v>
      </c>
      <c r="AW34" s="72" t="str">
        <f t="shared" si="45"/>
        <v xml:space="preserve">cents </v>
      </c>
      <c r="AX34" s="72" t="str">
        <f t="shared" si="46"/>
        <v/>
      </c>
      <c r="AY34" s="72" t="str">
        <f t="shared" si="47"/>
        <v/>
      </c>
      <c r="AZ34" s="72">
        <f t="shared" si="48"/>
        <v>0</v>
      </c>
      <c r="BA34" s="72" t="str">
        <f t="shared" si="49"/>
        <v xml:space="preserve">cents </v>
      </c>
      <c r="BB34" s="72" t="str">
        <f t="shared" si="50"/>
        <v/>
      </c>
      <c r="BC34" s="72" t="str">
        <f t="shared" si="51"/>
        <v/>
      </c>
      <c r="BD34" s="72" t="str">
        <f t="shared" si="52"/>
        <v/>
      </c>
      <c r="BE34" s="72" t="str">
        <f t="shared" si="53"/>
        <v/>
      </c>
      <c r="BF34" s="72" t="str">
        <f t="shared" si="54"/>
        <v/>
      </c>
      <c r="BG34" s="72" t="str">
        <f t="shared" si="55"/>
        <v/>
      </c>
      <c r="BH34" s="72" t="str">
        <f t="shared" si="56"/>
        <v/>
      </c>
      <c r="BI34" s="72" t="str">
        <f t="shared" si="57"/>
        <v/>
      </c>
      <c r="BJ34" s="72" t="str">
        <f t="shared" si="58"/>
        <v/>
      </c>
      <c r="BK34" s="72" t="str">
        <f t="shared" si="59"/>
        <v/>
      </c>
      <c r="BL34" s="72" t="str">
        <f t="shared" si="60"/>
        <v/>
      </c>
      <c r="BM34" s="72" t="str">
        <f t="shared" si="61"/>
        <v/>
      </c>
      <c r="BN34" s="72" t="str">
        <f t="shared" si="62"/>
        <v/>
      </c>
      <c r="BO34" s="72" t="str">
        <f t="shared" si="63"/>
        <v/>
      </c>
      <c r="BP34" s="72" t="str">
        <f t="shared" si="64"/>
        <v/>
      </c>
      <c r="BQ34" s="72" t="str">
        <f t="shared" si="65"/>
        <v/>
      </c>
      <c r="BR34" s="72" t="str">
        <f t="shared" si="66"/>
        <v/>
      </c>
      <c r="BS34" s="72" t="str">
        <f t="shared" si="67"/>
        <v/>
      </c>
      <c r="BT34" s="72" t="str">
        <f t="shared" si="68"/>
        <v/>
      </c>
      <c r="BU34" s="72" t="str">
        <f t="shared" si="69"/>
        <v/>
      </c>
      <c r="BV34" s="72" t="str">
        <f t="shared" si="70"/>
        <v/>
      </c>
      <c r="BW34" s="72">
        <f t="shared" si="71"/>
        <v>0</v>
      </c>
      <c r="BX34" s="72" t="str">
        <f t="shared" si="72"/>
        <v/>
      </c>
      <c r="BY34" s="72" t="str">
        <f t="shared" si="73"/>
        <v/>
      </c>
      <c r="BZ34" s="72" t="str">
        <f t="shared" si="74"/>
        <v/>
      </c>
      <c r="CA34" s="72">
        <f t="shared" si="75"/>
        <v>0</v>
      </c>
      <c r="CB34" s="72" t="str">
        <f t="shared" si="76"/>
        <v/>
      </c>
      <c r="CC34" s="72">
        <f t="shared" si="77"/>
        <v>0</v>
      </c>
      <c r="CD34" s="72" t="str">
        <f t="shared" si="78"/>
        <v/>
      </c>
      <c r="CE34" s="72" t="str">
        <f t="shared" si="79"/>
        <v/>
      </c>
      <c r="CF34" s="72">
        <f t="shared" si="80"/>
        <v>0</v>
      </c>
      <c r="CG34" s="72" t="str">
        <f t="shared" ref="CG34:CH65" si="92">IF(L34=90,"quatre-vingt-dix ",IF(L34=91,"quatre-vingt-onze ",IF(L34=92,"quatre-vingt-douze ",IF(L34=93,"quatre-vingt-treize ",IF(L34=94,"quatre-vingt-quatorze ",IF(L34=95,"quatre-vingt-quinze ",CK34))))))</f>
        <v/>
      </c>
      <c r="CH34" s="72" t="str">
        <f t="shared" si="92"/>
        <v/>
      </c>
      <c r="CI34" s="72" t="str">
        <f t="shared" si="82"/>
        <v/>
      </c>
      <c r="CJ34" s="72" t="str">
        <f t="shared" ref="CJ34:CL65" si="93">IF(K34=96,"quatre-vingt-seize ",IF(K34=97,"quatre-vingt-dix-sept ",IF(K34=98,"quatre-vingt-dix-huit ",IF(K34=99,"quatre-vingt-dix-neuf ",CN34))))</f>
        <v/>
      </c>
      <c r="CK34" s="72" t="str">
        <f t="shared" si="93"/>
        <v/>
      </c>
      <c r="CL34" s="72" t="str">
        <f t="shared" si="93"/>
        <v/>
      </c>
      <c r="CM34" s="72" t="str">
        <f t="shared" si="84"/>
        <v/>
      </c>
      <c r="CN34" s="72" t="str">
        <f t="shared" si="85"/>
        <v/>
      </c>
      <c r="CO34" s="72" t="str">
        <f t="shared" si="86"/>
        <v/>
      </c>
      <c r="CP34" s="72" t="str">
        <f t="shared" si="87"/>
        <v/>
      </c>
      <c r="CQ34" s="72" t="str">
        <f t="shared" si="88"/>
        <v/>
      </c>
      <c r="CR34" s="72" t="str">
        <f t="shared" si="89"/>
        <v/>
      </c>
      <c r="CS34" s="72" t="str">
        <f t="shared" si="90"/>
        <v/>
      </c>
      <c r="CT34" s="72" t="str">
        <f t="shared" si="91"/>
        <v/>
      </c>
      <c r="CU34" s="72"/>
      <c r="CV34" s="72"/>
      <c r="CW34" s="73"/>
    </row>
    <row r="35" spans="1:101">
      <c r="A35" s="82"/>
      <c r="B35" s="74"/>
      <c r="C35" s="71" t="str">
        <f t="shared" si="0"/>
        <v xml:space="preserve">zéro DH </v>
      </c>
      <c r="D35" s="72" t="str">
        <f t="shared" si="1"/>
        <v xml:space="preserve">Zéro DH </v>
      </c>
      <c r="E35" s="72">
        <f t="shared" si="2"/>
        <v>0</v>
      </c>
      <c r="F35" s="72">
        <f t="shared" si="3"/>
        <v>0</v>
      </c>
      <c r="G35" s="72">
        <f t="shared" si="4"/>
        <v>0</v>
      </c>
      <c r="H35" s="72">
        <f t="shared" si="5"/>
        <v>0</v>
      </c>
      <c r="I35" s="72">
        <f t="shared" si="6"/>
        <v>0</v>
      </c>
      <c r="J35" s="72"/>
      <c r="K35" s="72">
        <f t="shared" si="7"/>
        <v>0</v>
      </c>
      <c r="L35" s="72">
        <f t="shared" si="8"/>
        <v>0</v>
      </c>
      <c r="M35" s="72">
        <f t="shared" si="9"/>
        <v>0</v>
      </c>
      <c r="N35" s="72">
        <f t="shared" si="10"/>
        <v>0</v>
      </c>
      <c r="O35" s="72">
        <f t="shared" si="11"/>
        <v>0</v>
      </c>
      <c r="P35" s="72">
        <f t="shared" si="12"/>
        <v>0</v>
      </c>
      <c r="Q35" s="72">
        <f t="shared" si="13"/>
        <v>0</v>
      </c>
      <c r="R35" s="72">
        <f t="shared" si="14"/>
        <v>0</v>
      </c>
      <c r="S35" s="72">
        <f t="shared" si="15"/>
        <v>0</v>
      </c>
      <c r="T35" s="72">
        <f t="shared" si="16"/>
        <v>0</v>
      </c>
      <c r="U35" s="72">
        <f t="shared" si="17"/>
        <v>0</v>
      </c>
      <c r="V35" s="72">
        <f t="shared" si="18"/>
        <v>0</v>
      </c>
      <c r="W35" s="72">
        <f t="shared" si="19"/>
        <v>0</v>
      </c>
      <c r="X35" s="72">
        <f t="shared" si="20"/>
        <v>0</v>
      </c>
      <c r="Y35" s="72" t="str">
        <f t="shared" si="21"/>
        <v/>
      </c>
      <c r="Z35" s="72" t="str">
        <f t="shared" si="22"/>
        <v/>
      </c>
      <c r="AA35" s="72" t="str">
        <f t="shared" si="23"/>
        <v/>
      </c>
      <c r="AB35" s="72" t="str">
        <f t="shared" si="24"/>
        <v/>
      </c>
      <c r="AC35" s="72" t="str">
        <f t="shared" si="25"/>
        <v/>
      </c>
      <c r="AD35" s="72" t="str">
        <f t="shared" si="26"/>
        <v/>
      </c>
      <c r="AE35" s="72" t="str">
        <f t="shared" si="27"/>
        <v/>
      </c>
      <c r="AF35" s="72" t="str">
        <f t="shared" si="28"/>
        <v/>
      </c>
      <c r="AG35" s="72" t="str">
        <f t="shared" si="29"/>
        <v/>
      </c>
      <c r="AH35" s="72" t="str">
        <f t="shared" si="30"/>
        <v/>
      </c>
      <c r="AI35" s="72" t="str">
        <f t="shared" si="31"/>
        <v xml:space="preserve">zéro </v>
      </c>
      <c r="AJ35" s="72" t="str">
        <f t="shared" si="32"/>
        <v/>
      </c>
      <c r="AK35" s="72" t="str">
        <f t="shared" si="33"/>
        <v/>
      </c>
      <c r="AL35" s="72" t="str">
        <f t="shared" si="34"/>
        <v/>
      </c>
      <c r="AM35" s="72" t="str">
        <f t="shared" si="35"/>
        <v xml:space="preserve">DH </v>
      </c>
      <c r="AN35" s="72" t="str">
        <f t="shared" si="36"/>
        <v/>
      </c>
      <c r="AO35" s="72" t="str">
        <f t="shared" si="37"/>
        <v/>
      </c>
      <c r="AP35" s="72" t="str">
        <f t="shared" si="38"/>
        <v/>
      </c>
      <c r="AQ35" s="72" t="str">
        <f t="shared" si="39"/>
        <v/>
      </c>
      <c r="AR35" s="72" t="str">
        <f t="shared" si="40"/>
        <v xml:space="preserve"> </v>
      </c>
      <c r="AS35" s="72" t="str">
        <f t="shared" si="41"/>
        <v xml:space="preserve">cents </v>
      </c>
      <c r="AT35" s="72" t="str">
        <f t="shared" si="42"/>
        <v/>
      </c>
      <c r="AU35" s="72" t="str">
        <f t="shared" si="43"/>
        <v/>
      </c>
      <c r="AV35" s="72">
        <f t="shared" si="44"/>
        <v>0</v>
      </c>
      <c r="AW35" s="72" t="str">
        <f t="shared" si="45"/>
        <v xml:space="preserve">cents </v>
      </c>
      <c r="AX35" s="72" t="str">
        <f t="shared" si="46"/>
        <v/>
      </c>
      <c r="AY35" s="72" t="str">
        <f t="shared" si="47"/>
        <v/>
      </c>
      <c r="AZ35" s="72">
        <f t="shared" si="48"/>
        <v>0</v>
      </c>
      <c r="BA35" s="72" t="str">
        <f t="shared" si="49"/>
        <v xml:space="preserve">cents </v>
      </c>
      <c r="BB35" s="72" t="str">
        <f t="shared" si="50"/>
        <v/>
      </c>
      <c r="BC35" s="72" t="str">
        <f t="shared" si="51"/>
        <v/>
      </c>
      <c r="BD35" s="72" t="str">
        <f t="shared" si="52"/>
        <v/>
      </c>
      <c r="BE35" s="72" t="str">
        <f t="shared" si="53"/>
        <v/>
      </c>
      <c r="BF35" s="72" t="str">
        <f t="shared" si="54"/>
        <v/>
      </c>
      <c r="BG35" s="72" t="str">
        <f t="shared" si="55"/>
        <v/>
      </c>
      <c r="BH35" s="72" t="str">
        <f t="shared" si="56"/>
        <v/>
      </c>
      <c r="BI35" s="72" t="str">
        <f t="shared" si="57"/>
        <v/>
      </c>
      <c r="BJ35" s="72" t="str">
        <f t="shared" si="58"/>
        <v/>
      </c>
      <c r="BK35" s="72" t="str">
        <f t="shared" si="59"/>
        <v/>
      </c>
      <c r="BL35" s="72" t="str">
        <f t="shared" si="60"/>
        <v/>
      </c>
      <c r="BM35" s="72" t="str">
        <f t="shared" si="61"/>
        <v/>
      </c>
      <c r="BN35" s="72" t="str">
        <f t="shared" si="62"/>
        <v/>
      </c>
      <c r="BO35" s="72" t="str">
        <f t="shared" si="63"/>
        <v/>
      </c>
      <c r="BP35" s="72" t="str">
        <f t="shared" si="64"/>
        <v/>
      </c>
      <c r="BQ35" s="72" t="str">
        <f t="shared" si="65"/>
        <v/>
      </c>
      <c r="BR35" s="72" t="str">
        <f t="shared" si="66"/>
        <v/>
      </c>
      <c r="BS35" s="72" t="str">
        <f t="shared" si="67"/>
        <v/>
      </c>
      <c r="BT35" s="72" t="str">
        <f t="shared" si="68"/>
        <v/>
      </c>
      <c r="BU35" s="72" t="str">
        <f t="shared" si="69"/>
        <v/>
      </c>
      <c r="BV35" s="72" t="str">
        <f t="shared" si="70"/>
        <v/>
      </c>
      <c r="BW35" s="72">
        <f t="shared" si="71"/>
        <v>0</v>
      </c>
      <c r="BX35" s="72" t="str">
        <f t="shared" si="72"/>
        <v/>
      </c>
      <c r="BY35" s="72" t="str">
        <f t="shared" si="73"/>
        <v/>
      </c>
      <c r="BZ35" s="72" t="str">
        <f t="shared" si="74"/>
        <v/>
      </c>
      <c r="CA35" s="72">
        <f t="shared" si="75"/>
        <v>0</v>
      </c>
      <c r="CB35" s="72" t="str">
        <f t="shared" si="76"/>
        <v/>
      </c>
      <c r="CC35" s="72">
        <f t="shared" si="77"/>
        <v>0</v>
      </c>
      <c r="CD35" s="72" t="str">
        <f t="shared" si="78"/>
        <v/>
      </c>
      <c r="CE35" s="72" t="str">
        <f t="shared" si="79"/>
        <v/>
      </c>
      <c r="CF35" s="72">
        <f t="shared" si="80"/>
        <v>0</v>
      </c>
      <c r="CG35" s="72" t="str">
        <f t="shared" si="92"/>
        <v/>
      </c>
      <c r="CH35" s="72" t="str">
        <f t="shared" si="92"/>
        <v/>
      </c>
      <c r="CI35" s="72" t="str">
        <f t="shared" si="82"/>
        <v/>
      </c>
      <c r="CJ35" s="72" t="str">
        <f t="shared" si="93"/>
        <v/>
      </c>
      <c r="CK35" s="72" t="str">
        <f t="shared" si="93"/>
        <v/>
      </c>
      <c r="CL35" s="72" t="str">
        <f t="shared" si="93"/>
        <v/>
      </c>
      <c r="CM35" s="72" t="str">
        <f t="shared" si="84"/>
        <v/>
      </c>
      <c r="CN35" s="72" t="str">
        <f t="shared" si="85"/>
        <v/>
      </c>
      <c r="CO35" s="72" t="str">
        <f t="shared" si="86"/>
        <v/>
      </c>
      <c r="CP35" s="72" t="str">
        <f t="shared" si="87"/>
        <v/>
      </c>
      <c r="CQ35" s="72" t="str">
        <f t="shared" si="88"/>
        <v/>
      </c>
      <c r="CR35" s="72" t="str">
        <f t="shared" si="89"/>
        <v/>
      </c>
      <c r="CS35" s="72" t="str">
        <f t="shared" si="90"/>
        <v/>
      </c>
      <c r="CT35" s="72" t="str">
        <f t="shared" si="91"/>
        <v/>
      </c>
      <c r="CU35" s="72"/>
      <c r="CV35" s="72"/>
      <c r="CW35" s="73"/>
    </row>
    <row r="36" spans="1:101">
      <c r="A36" s="82"/>
      <c r="B36" s="74"/>
      <c r="C36" s="71" t="str">
        <f t="shared" si="0"/>
        <v xml:space="preserve">zéro DH </v>
      </c>
      <c r="D36" s="72" t="str">
        <f t="shared" si="1"/>
        <v xml:space="preserve">Zéro DH </v>
      </c>
      <c r="E36" s="72">
        <f t="shared" si="2"/>
        <v>0</v>
      </c>
      <c r="F36" s="72">
        <f t="shared" si="3"/>
        <v>0</v>
      </c>
      <c r="G36" s="72">
        <f t="shared" si="4"/>
        <v>0</v>
      </c>
      <c r="H36" s="72">
        <f t="shared" si="5"/>
        <v>0</v>
      </c>
      <c r="I36" s="72">
        <f t="shared" si="6"/>
        <v>0</v>
      </c>
      <c r="J36" s="72"/>
      <c r="K36" s="72">
        <f t="shared" si="7"/>
        <v>0</v>
      </c>
      <c r="L36" s="72">
        <f t="shared" si="8"/>
        <v>0</v>
      </c>
      <c r="M36" s="72">
        <f t="shared" si="9"/>
        <v>0</v>
      </c>
      <c r="N36" s="72">
        <f t="shared" si="10"/>
        <v>0</v>
      </c>
      <c r="O36" s="72">
        <f t="shared" si="11"/>
        <v>0</v>
      </c>
      <c r="P36" s="72">
        <f t="shared" si="12"/>
        <v>0</v>
      </c>
      <c r="Q36" s="72">
        <f t="shared" si="13"/>
        <v>0</v>
      </c>
      <c r="R36" s="72">
        <f t="shared" si="14"/>
        <v>0</v>
      </c>
      <c r="S36" s="72">
        <f t="shared" si="15"/>
        <v>0</v>
      </c>
      <c r="T36" s="72">
        <f t="shared" si="16"/>
        <v>0</v>
      </c>
      <c r="U36" s="72">
        <f t="shared" si="17"/>
        <v>0</v>
      </c>
      <c r="V36" s="72">
        <f t="shared" si="18"/>
        <v>0</v>
      </c>
      <c r="W36" s="72">
        <f t="shared" si="19"/>
        <v>0</v>
      </c>
      <c r="X36" s="72">
        <f t="shared" si="20"/>
        <v>0</v>
      </c>
      <c r="Y36" s="72" t="str">
        <f t="shared" si="21"/>
        <v/>
      </c>
      <c r="Z36" s="72" t="str">
        <f t="shared" si="22"/>
        <v/>
      </c>
      <c r="AA36" s="72" t="str">
        <f t="shared" si="23"/>
        <v/>
      </c>
      <c r="AB36" s="72" t="str">
        <f t="shared" si="24"/>
        <v/>
      </c>
      <c r="AC36" s="72" t="str">
        <f t="shared" si="25"/>
        <v/>
      </c>
      <c r="AD36" s="72" t="str">
        <f t="shared" si="26"/>
        <v/>
      </c>
      <c r="AE36" s="72" t="str">
        <f t="shared" si="27"/>
        <v/>
      </c>
      <c r="AF36" s="72" t="str">
        <f t="shared" si="28"/>
        <v/>
      </c>
      <c r="AG36" s="72" t="str">
        <f t="shared" si="29"/>
        <v/>
      </c>
      <c r="AH36" s="72" t="str">
        <f t="shared" si="30"/>
        <v/>
      </c>
      <c r="AI36" s="72" t="str">
        <f t="shared" si="31"/>
        <v xml:space="preserve">zéro </v>
      </c>
      <c r="AJ36" s="72" t="str">
        <f t="shared" si="32"/>
        <v/>
      </c>
      <c r="AK36" s="72" t="str">
        <f t="shared" si="33"/>
        <v/>
      </c>
      <c r="AL36" s="72" t="str">
        <f t="shared" si="34"/>
        <v/>
      </c>
      <c r="AM36" s="72" t="str">
        <f t="shared" si="35"/>
        <v xml:space="preserve">DH </v>
      </c>
      <c r="AN36" s="72" t="str">
        <f t="shared" si="36"/>
        <v/>
      </c>
      <c r="AO36" s="72" t="str">
        <f t="shared" si="37"/>
        <v/>
      </c>
      <c r="AP36" s="72" t="str">
        <f t="shared" si="38"/>
        <v/>
      </c>
      <c r="AQ36" s="72" t="str">
        <f t="shared" si="39"/>
        <v/>
      </c>
      <c r="AR36" s="72" t="str">
        <f t="shared" si="40"/>
        <v xml:space="preserve"> </v>
      </c>
      <c r="AS36" s="72" t="str">
        <f t="shared" si="41"/>
        <v xml:space="preserve">cents </v>
      </c>
      <c r="AT36" s="72" t="str">
        <f t="shared" si="42"/>
        <v/>
      </c>
      <c r="AU36" s="72" t="str">
        <f t="shared" si="43"/>
        <v/>
      </c>
      <c r="AV36" s="72">
        <f t="shared" si="44"/>
        <v>0</v>
      </c>
      <c r="AW36" s="72" t="str">
        <f t="shared" si="45"/>
        <v xml:space="preserve">cents </v>
      </c>
      <c r="AX36" s="72" t="str">
        <f t="shared" si="46"/>
        <v/>
      </c>
      <c r="AY36" s="72" t="str">
        <f t="shared" si="47"/>
        <v/>
      </c>
      <c r="AZ36" s="72">
        <f t="shared" si="48"/>
        <v>0</v>
      </c>
      <c r="BA36" s="72" t="str">
        <f t="shared" si="49"/>
        <v xml:space="preserve">cents </v>
      </c>
      <c r="BB36" s="72" t="str">
        <f t="shared" si="50"/>
        <v/>
      </c>
      <c r="BC36" s="72" t="str">
        <f t="shared" si="51"/>
        <v/>
      </c>
      <c r="BD36" s="72" t="str">
        <f t="shared" si="52"/>
        <v/>
      </c>
      <c r="BE36" s="72" t="str">
        <f t="shared" si="53"/>
        <v/>
      </c>
      <c r="BF36" s="72" t="str">
        <f t="shared" si="54"/>
        <v/>
      </c>
      <c r="BG36" s="72" t="str">
        <f t="shared" si="55"/>
        <v/>
      </c>
      <c r="BH36" s="72" t="str">
        <f t="shared" si="56"/>
        <v/>
      </c>
      <c r="BI36" s="72" t="str">
        <f t="shared" si="57"/>
        <v/>
      </c>
      <c r="BJ36" s="72" t="str">
        <f t="shared" si="58"/>
        <v/>
      </c>
      <c r="BK36" s="72" t="str">
        <f t="shared" si="59"/>
        <v/>
      </c>
      <c r="BL36" s="72" t="str">
        <f t="shared" si="60"/>
        <v/>
      </c>
      <c r="BM36" s="72" t="str">
        <f t="shared" si="61"/>
        <v/>
      </c>
      <c r="BN36" s="72" t="str">
        <f t="shared" si="62"/>
        <v/>
      </c>
      <c r="BO36" s="72" t="str">
        <f t="shared" si="63"/>
        <v/>
      </c>
      <c r="BP36" s="72" t="str">
        <f t="shared" si="64"/>
        <v/>
      </c>
      <c r="BQ36" s="72" t="str">
        <f t="shared" si="65"/>
        <v/>
      </c>
      <c r="BR36" s="72" t="str">
        <f t="shared" si="66"/>
        <v/>
      </c>
      <c r="BS36" s="72" t="str">
        <f t="shared" si="67"/>
        <v/>
      </c>
      <c r="BT36" s="72" t="str">
        <f t="shared" si="68"/>
        <v/>
      </c>
      <c r="BU36" s="72" t="str">
        <f t="shared" si="69"/>
        <v/>
      </c>
      <c r="BV36" s="72" t="str">
        <f t="shared" si="70"/>
        <v/>
      </c>
      <c r="BW36" s="72">
        <f t="shared" si="71"/>
        <v>0</v>
      </c>
      <c r="BX36" s="72" t="str">
        <f t="shared" si="72"/>
        <v/>
      </c>
      <c r="BY36" s="72" t="str">
        <f t="shared" si="73"/>
        <v/>
      </c>
      <c r="BZ36" s="72" t="str">
        <f t="shared" si="74"/>
        <v/>
      </c>
      <c r="CA36" s="72">
        <f t="shared" si="75"/>
        <v>0</v>
      </c>
      <c r="CB36" s="72" t="str">
        <f t="shared" si="76"/>
        <v/>
      </c>
      <c r="CC36" s="72">
        <f t="shared" si="77"/>
        <v>0</v>
      </c>
      <c r="CD36" s="72" t="str">
        <f t="shared" si="78"/>
        <v/>
      </c>
      <c r="CE36" s="72" t="str">
        <f t="shared" si="79"/>
        <v/>
      </c>
      <c r="CF36" s="72">
        <f t="shared" si="80"/>
        <v>0</v>
      </c>
      <c r="CG36" s="72" t="str">
        <f t="shared" si="92"/>
        <v/>
      </c>
      <c r="CH36" s="72" t="str">
        <f t="shared" si="92"/>
        <v/>
      </c>
      <c r="CI36" s="72" t="str">
        <f t="shared" si="82"/>
        <v/>
      </c>
      <c r="CJ36" s="72" t="str">
        <f t="shared" si="93"/>
        <v/>
      </c>
      <c r="CK36" s="72" t="str">
        <f t="shared" si="93"/>
        <v/>
      </c>
      <c r="CL36" s="72" t="str">
        <f t="shared" si="93"/>
        <v/>
      </c>
      <c r="CM36" s="72" t="str">
        <f t="shared" si="84"/>
        <v/>
      </c>
      <c r="CN36" s="72" t="str">
        <f t="shared" si="85"/>
        <v/>
      </c>
      <c r="CO36" s="72" t="str">
        <f t="shared" si="86"/>
        <v/>
      </c>
      <c r="CP36" s="72" t="str">
        <f t="shared" si="87"/>
        <v/>
      </c>
      <c r="CQ36" s="72" t="str">
        <f t="shared" si="88"/>
        <v/>
      </c>
      <c r="CR36" s="72" t="str">
        <f t="shared" si="89"/>
        <v/>
      </c>
      <c r="CS36" s="72" t="str">
        <f t="shared" si="90"/>
        <v/>
      </c>
      <c r="CT36" s="72" t="str">
        <f t="shared" si="91"/>
        <v/>
      </c>
      <c r="CU36" s="72"/>
      <c r="CV36" s="72"/>
      <c r="CW36" s="73"/>
    </row>
    <row r="37" spans="1:101">
      <c r="A37" s="82"/>
      <c r="B37" s="74"/>
      <c r="C37" s="71" t="str">
        <f t="shared" si="0"/>
        <v xml:space="preserve">zéro DH </v>
      </c>
      <c r="D37" s="72" t="str">
        <f t="shared" si="1"/>
        <v xml:space="preserve">Zéro DH </v>
      </c>
      <c r="E37" s="72">
        <f t="shared" si="2"/>
        <v>0</v>
      </c>
      <c r="F37" s="72">
        <f t="shared" si="3"/>
        <v>0</v>
      </c>
      <c r="G37" s="72">
        <f t="shared" si="4"/>
        <v>0</v>
      </c>
      <c r="H37" s="72">
        <f t="shared" si="5"/>
        <v>0</v>
      </c>
      <c r="I37" s="72">
        <f t="shared" si="6"/>
        <v>0</v>
      </c>
      <c r="J37" s="72"/>
      <c r="K37" s="72">
        <f t="shared" si="7"/>
        <v>0</v>
      </c>
      <c r="L37" s="72">
        <f t="shared" si="8"/>
        <v>0</v>
      </c>
      <c r="M37" s="72">
        <f t="shared" si="9"/>
        <v>0</v>
      </c>
      <c r="N37" s="72">
        <f t="shared" si="10"/>
        <v>0</v>
      </c>
      <c r="O37" s="72">
        <f t="shared" si="11"/>
        <v>0</v>
      </c>
      <c r="P37" s="72">
        <f t="shared" si="12"/>
        <v>0</v>
      </c>
      <c r="Q37" s="72">
        <f t="shared" si="13"/>
        <v>0</v>
      </c>
      <c r="R37" s="72">
        <f t="shared" si="14"/>
        <v>0</v>
      </c>
      <c r="S37" s="72">
        <f t="shared" si="15"/>
        <v>0</v>
      </c>
      <c r="T37" s="72">
        <f t="shared" si="16"/>
        <v>0</v>
      </c>
      <c r="U37" s="72">
        <f t="shared" si="17"/>
        <v>0</v>
      </c>
      <c r="V37" s="72">
        <f t="shared" si="18"/>
        <v>0</v>
      </c>
      <c r="W37" s="72">
        <f t="shared" si="19"/>
        <v>0</v>
      </c>
      <c r="X37" s="72">
        <f t="shared" si="20"/>
        <v>0</v>
      </c>
      <c r="Y37" s="72" t="str">
        <f t="shared" si="21"/>
        <v/>
      </c>
      <c r="Z37" s="72" t="str">
        <f t="shared" si="22"/>
        <v/>
      </c>
      <c r="AA37" s="72" t="str">
        <f t="shared" si="23"/>
        <v/>
      </c>
      <c r="AB37" s="72" t="str">
        <f t="shared" si="24"/>
        <v/>
      </c>
      <c r="AC37" s="72" t="str">
        <f t="shared" si="25"/>
        <v/>
      </c>
      <c r="AD37" s="72" t="str">
        <f t="shared" si="26"/>
        <v/>
      </c>
      <c r="AE37" s="72" t="str">
        <f t="shared" si="27"/>
        <v/>
      </c>
      <c r="AF37" s="72" t="str">
        <f t="shared" si="28"/>
        <v/>
      </c>
      <c r="AG37" s="72" t="str">
        <f t="shared" si="29"/>
        <v/>
      </c>
      <c r="AH37" s="72" t="str">
        <f t="shared" si="30"/>
        <v/>
      </c>
      <c r="AI37" s="72" t="str">
        <f t="shared" si="31"/>
        <v xml:space="preserve">zéro </v>
      </c>
      <c r="AJ37" s="72" t="str">
        <f t="shared" si="32"/>
        <v/>
      </c>
      <c r="AK37" s="72" t="str">
        <f t="shared" si="33"/>
        <v/>
      </c>
      <c r="AL37" s="72" t="str">
        <f t="shared" si="34"/>
        <v/>
      </c>
      <c r="AM37" s="72" t="str">
        <f t="shared" si="35"/>
        <v xml:space="preserve">DH </v>
      </c>
      <c r="AN37" s="72" t="str">
        <f t="shared" si="36"/>
        <v/>
      </c>
      <c r="AO37" s="72" t="str">
        <f t="shared" si="37"/>
        <v/>
      </c>
      <c r="AP37" s="72" t="str">
        <f t="shared" si="38"/>
        <v/>
      </c>
      <c r="AQ37" s="72" t="str">
        <f t="shared" si="39"/>
        <v/>
      </c>
      <c r="AR37" s="72" t="str">
        <f t="shared" si="40"/>
        <v xml:space="preserve"> </v>
      </c>
      <c r="AS37" s="72" t="str">
        <f t="shared" si="41"/>
        <v xml:space="preserve">cents </v>
      </c>
      <c r="AT37" s="72" t="str">
        <f t="shared" si="42"/>
        <v/>
      </c>
      <c r="AU37" s="72" t="str">
        <f t="shared" si="43"/>
        <v/>
      </c>
      <c r="AV37" s="72">
        <f t="shared" si="44"/>
        <v>0</v>
      </c>
      <c r="AW37" s="72" t="str">
        <f t="shared" si="45"/>
        <v xml:space="preserve">cents </v>
      </c>
      <c r="AX37" s="72" t="str">
        <f t="shared" si="46"/>
        <v/>
      </c>
      <c r="AY37" s="72" t="str">
        <f t="shared" si="47"/>
        <v/>
      </c>
      <c r="AZ37" s="72">
        <f t="shared" si="48"/>
        <v>0</v>
      </c>
      <c r="BA37" s="72" t="str">
        <f t="shared" si="49"/>
        <v xml:space="preserve">cents </v>
      </c>
      <c r="BB37" s="72" t="str">
        <f t="shared" si="50"/>
        <v/>
      </c>
      <c r="BC37" s="72" t="str">
        <f t="shared" si="51"/>
        <v/>
      </c>
      <c r="BD37" s="72" t="str">
        <f t="shared" si="52"/>
        <v/>
      </c>
      <c r="BE37" s="72" t="str">
        <f t="shared" si="53"/>
        <v/>
      </c>
      <c r="BF37" s="72" t="str">
        <f t="shared" si="54"/>
        <v/>
      </c>
      <c r="BG37" s="72" t="str">
        <f t="shared" si="55"/>
        <v/>
      </c>
      <c r="BH37" s="72" t="str">
        <f t="shared" si="56"/>
        <v/>
      </c>
      <c r="BI37" s="72" t="str">
        <f t="shared" si="57"/>
        <v/>
      </c>
      <c r="BJ37" s="72" t="str">
        <f t="shared" si="58"/>
        <v/>
      </c>
      <c r="BK37" s="72" t="str">
        <f t="shared" si="59"/>
        <v/>
      </c>
      <c r="BL37" s="72" t="str">
        <f t="shared" si="60"/>
        <v/>
      </c>
      <c r="BM37" s="72" t="str">
        <f t="shared" si="61"/>
        <v/>
      </c>
      <c r="BN37" s="72" t="str">
        <f t="shared" si="62"/>
        <v/>
      </c>
      <c r="BO37" s="72" t="str">
        <f t="shared" si="63"/>
        <v/>
      </c>
      <c r="BP37" s="72" t="str">
        <f t="shared" si="64"/>
        <v/>
      </c>
      <c r="BQ37" s="72" t="str">
        <f t="shared" si="65"/>
        <v/>
      </c>
      <c r="BR37" s="72" t="str">
        <f t="shared" si="66"/>
        <v/>
      </c>
      <c r="BS37" s="72" t="str">
        <f t="shared" si="67"/>
        <v/>
      </c>
      <c r="BT37" s="72" t="str">
        <f t="shared" si="68"/>
        <v/>
      </c>
      <c r="BU37" s="72" t="str">
        <f t="shared" si="69"/>
        <v/>
      </c>
      <c r="BV37" s="72" t="str">
        <f t="shared" si="70"/>
        <v/>
      </c>
      <c r="BW37" s="72">
        <f t="shared" si="71"/>
        <v>0</v>
      </c>
      <c r="BX37" s="72" t="str">
        <f t="shared" si="72"/>
        <v/>
      </c>
      <c r="BY37" s="72" t="str">
        <f t="shared" si="73"/>
        <v/>
      </c>
      <c r="BZ37" s="72" t="str">
        <f t="shared" si="74"/>
        <v/>
      </c>
      <c r="CA37" s="72">
        <f t="shared" si="75"/>
        <v>0</v>
      </c>
      <c r="CB37" s="72" t="str">
        <f t="shared" si="76"/>
        <v/>
      </c>
      <c r="CC37" s="72">
        <f t="shared" si="77"/>
        <v>0</v>
      </c>
      <c r="CD37" s="72" t="str">
        <f t="shared" si="78"/>
        <v/>
      </c>
      <c r="CE37" s="72" t="str">
        <f t="shared" si="79"/>
        <v/>
      </c>
      <c r="CF37" s="72">
        <f t="shared" si="80"/>
        <v>0</v>
      </c>
      <c r="CG37" s="72" t="str">
        <f t="shared" si="92"/>
        <v/>
      </c>
      <c r="CH37" s="72" t="str">
        <f t="shared" si="92"/>
        <v/>
      </c>
      <c r="CI37" s="72" t="str">
        <f t="shared" si="82"/>
        <v/>
      </c>
      <c r="CJ37" s="72" t="str">
        <f t="shared" si="93"/>
        <v/>
      </c>
      <c r="CK37" s="72" t="str">
        <f t="shared" si="93"/>
        <v/>
      </c>
      <c r="CL37" s="72" t="str">
        <f t="shared" si="93"/>
        <v/>
      </c>
      <c r="CM37" s="72" t="str">
        <f t="shared" si="84"/>
        <v/>
      </c>
      <c r="CN37" s="72" t="str">
        <f t="shared" si="85"/>
        <v/>
      </c>
      <c r="CO37" s="72" t="str">
        <f t="shared" si="86"/>
        <v/>
      </c>
      <c r="CP37" s="72" t="str">
        <f t="shared" si="87"/>
        <v/>
      </c>
      <c r="CQ37" s="72" t="str">
        <f t="shared" si="88"/>
        <v/>
      </c>
      <c r="CR37" s="72" t="str">
        <f t="shared" si="89"/>
        <v/>
      </c>
      <c r="CS37" s="72" t="str">
        <f t="shared" si="90"/>
        <v/>
      </c>
      <c r="CT37" s="72" t="str">
        <f t="shared" si="91"/>
        <v/>
      </c>
      <c r="CU37" s="72"/>
      <c r="CV37" s="72"/>
      <c r="CW37" s="73"/>
    </row>
    <row r="38" spans="1:101">
      <c r="A38" s="82"/>
      <c r="B38" s="74"/>
      <c r="C38" s="71" t="str">
        <f t="shared" si="0"/>
        <v xml:space="preserve">zéro DH </v>
      </c>
      <c r="D38" s="72" t="str">
        <f t="shared" si="1"/>
        <v xml:space="preserve">Zéro DH </v>
      </c>
      <c r="E38" s="72">
        <f t="shared" si="2"/>
        <v>0</v>
      </c>
      <c r="F38" s="72">
        <f t="shared" si="3"/>
        <v>0</v>
      </c>
      <c r="G38" s="72">
        <f t="shared" si="4"/>
        <v>0</v>
      </c>
      <c r="H38" s="72">
        <f t="shared" si="5"/>
        <v>0</v>
      </c>
      <c r="I38" s="72">
        <f t="shared" si="6"/>
        <v>0</v>
      </c>
      <c r="J38" s="72"/>
      <c r="K38" s="72">
        <f t="shared" si="7"/>
        <v>0</v>
      </c>
      <c r="L38" s="72">
        <f t="shared" si="8"/>
        <v>0</v>
      </c>
      <c r="M38" s="72">
        <f t="shared" si="9"/>
        <v>0</v>
      </c>
      <c r="N38" s="72">
        <f t="shared" si="10"/>
        <v>0</v>
      </c>
      <c r="O38" s="72">
        <f t="shared" si="11"/>
        <v>0</v>
      </c>
      <c r="P38" s="72">
        <f t="shared" si="12"/>
        <v>0</v>
      </c>
      <c r="Q38" s="72">
        <f t="shared" si="13"/>
        <v>0</v>
      </c>
      <c r="R38" s="72">
        <f t="shared" si="14"/>
        <v>0</v>
      </c>
      <c r="S38" s="72">
        <f t="shared" si="15"/>
        <v>0</v>
      </c>
      <c r="T38" s="72">
        <f t="shared" si="16"/>
        <v>0</v>
      </c>
      <c r="U38" s="72">
        <f t="shared" si="17"/>
        <v>0</v>
      </c>
      <c r="V38" s="72">
        <f t="shared" si="18"/>
        <v>0</v>
      </c>
      <c r="W38" s="72">
        <f t="shared" si="19"/>
        <v>0</v>
      </c>
      <c r="X38" s="72">
        <f t="shared" si="20"/>
        <v>0</v>
      </c>
      <c r="Y38" s="72" t="str">
        <f t="shared" si="21"/>
        <v/>
      </c>
      <c r="Z38" s="72" t="str">
        <f t="shared" si="22"/>
        <v/>
      </c>
      <c r="AA38" s="72" t="str">
        <f t="shared" si="23"/>
        <v/>
      </c>
      <c r="AB38" s="72" t="str">
        <f t="shared" si="24"/>
        <v/>
      </c>
      <c r="AC38" s="72" t="str">
        <f t="shared" si="25"/>
        <v/>
      </c>
      <c r="AD38" s="72" t="str">
        <f t="shared" si="26"/>
        <v/>
      </c>
      <c r="AE38" s="72" t="str">
        <f t="shared" si="27"/>
        <v/>
      </c>
      <c r="AF38" s="72" t="str">
        <f t="shared" si="28"/>
        <v/>
      </c>
      <c r="AG38" s="72" t="str">
        <f t="shared" si="29"/>
        <v/>
      </c>
      <c r="AH38" s="72" t="str">
        <f t="shared" si="30"/>
        <v/>
      </c>
      <c r="AI38" s="72" t="str">
        <f t="shared" si="31"/>
        <v xml:space="preserve">zéro </v>
      </c>
      <c r="AJ38" s="72" t="str">
        <f t="shared" si="32"/>
        <v/>
      </c>
      <c r="AK38" s="72" t="str">
        <f t="shared" si="33"/>
        <v/>
      </c>
      <c r="AL38" s="72" t="str">
        <f t="shared" si="34"/>
        <v/>
      </c>
      <c r="AM38" s="72" t="str">
        <f t="shared" si="35"/>
        <v xml:space="preserve">DH </v>
      </c>
      <c r="AN38" s="72" t="str">
        <f t="shared" si="36"/>
        <v/>
      </c>
      <c r="AO38" s="72" t="str">
        <f t="shared" si="37"/>
        <v/>
      </c>
      <c r="AP38" s="72" t="str">
        <f t="shared" si="38"/>
        <v/>
      </c>
      <c r="AQ38" s="72" t="str">
        <f t="shared" si="39"/>
        <v/>
      </c>
      <c r="AR38" s="72" t="str">
        <f t="shared" si="40"/>
        <v xml:space="preserve"> </v>
      </c>
      <c r="AS38" s="72" t="str">
        <f t="shared" si="41"/>
        <v xml:space="preserve">cents </v>
      </c>
      <c r="AT38" s="72" t="str">
        <f t="shared" si="42"/>
        <v/>
      </c>
      <c r="AU38" s="72" t="str">
        <f t="shared" si="43"/>
        <v/>
      </c>
      <c r="AV38" s="72">
        <f t="shared" si="44"/>
        <v>0</v>
      </c>
      <c r="AW38" s="72" t="str">
        <f t="shared" si="45"/>
        <v xml:space="preserve">cents </v>
      </c>
      <c r="AX38" s="72" t="str">
        <f t="shared" si="46"/>
        <v/>
      </c>
      <c r="AY38" s="72" t="str">
        <f t="shared" si="47"/>
        <v/>
      </c>
      <c r="AZ38" s="72">
        <f t="shared" si="48"/>
        <v>0</v>
      </c>
      <c r="BA38" s="72" t="str">
        <f t="shared" si="49"/>
        <v xml:space="preserve">cents </v>
      </c>
      <c r="BB38" s="72" t="str">
        <f t="shared" si="50"/>
        <v/>
      </c>
      <c r="BC38" s="72" t="str">
        <f t="shared" si="51"/>
        <v/>
      </c>
      <c r="BD38" s="72" t="str">
        <f t="shared" si="52"/>
        <v/>
      </c>
      <c r="BE38" s="72" t="str">
        <f t="shared" si="53"/>
        <v/>
      </c>
      <c r="BF38" s="72" t="str">
        <f t="shared" si="54"/>
        <v/>
      </c>
      <c r="BG38" s="72" t="str">
        <f t="shared" si="55"/>
        <v/>
      </c>
      <c r="BH38" s="72" t="str">
        <f t="shared" si="56"/>
        <v/>
      </c>
      <c r="BI38" s="72" t="str">
        <f t="shared" si="57"/>
        <v/>
      </c>
      <c r="BJ38" s="72" t="str">
        <f t="shared" si="58"/>
        <v/>
      </c>
      <c r="BK38" s="72" t="str">
        <f t="shared" si="59"/>
        <v/>
      </c>
      <c r="BL38" s="72" t="str">
        <f t="shared" si="60"/>
        <v/>
      </c>
      <c r="BM38" s="72" t="str">
        <f t="shared" si="61"/>
        <v/>
      </c>
      <c r="BN38" s="72" t="str">
        <f t="shared" si="62"/>
        <v/>
      </c>
      <c r="BO38" s="72" t="str">
        <f t="shared" si="63"/>
        <v/>
      </c>
      <c r="BP38" s="72" t="str">
        <f t="shared" si="64"/>
        <v/>
      </c>
      <c r="BQ38" s="72" t="str">
        <f t="shared" si="65"/>
        <v/>
      </c>
      <c r="BR38" s="72" t="str">
        <f t="shared" si="66"/>
        <v/>
      </c>
      <c r="BS38" s="72" t="str">
        <f t="shared" si="67"/>
        <v/>
      </c>
      <c r="BT38" s="72" t="str">
        <f t="shared" si="68"/>
        <v/>
      </c>
      <c r="BU38" s="72" t="str">
        <f t="shared" si="69"/>
        <v/>
      </c>
      <c r="BV38" s="72" t="str">
        <f t="shared" si="70"/>
        <v/>
      </c>
      <c r="BW38" s="72">
        <f t="shared" si="71"/>
        <v>0</v>
      </c>
      <c r="BX38" s="72" t="str">
        <f t="shared" si="72"/>
        <v/>
      </c>
      <c r="BY38" s="72" t="str">
        <f t="shared" si="73"/>
        <v/>
      </c>
      <c r="BZ38" s="72" t="str">
        <f t="shared" si="74"/>
        <v/>
      </c>
      <c r="CA38" s="72">
        <f t="shared" si="75"/>
        <v>0</v>
      </c>
      <c r="CB38" s="72" t="str">
        <f t="shared" si="76"/>
        <v/>
      </c>
      <c r="CC38" s="72">
        <f t="shared" si="77"/>
        <v>0</v>
      </c>
      <c r="CD38" s="72" t="str">
        <f t="shared" si="78"/>
        <v/>
      </c>
      <c r="CE38" s="72" t="str">
        <f t="shared" si="79"/>
        <v/>
      </c>
      <c r="CF38" s="72">
        <f t="shared" si="80"/>
        <v>0</v>
      </c>
      <c r="CG38" s="72" t="str">
        <f t="shared" si="92"/>
        <v/>
      </c>
      <c r="CH38" s="72" t="str">
        <f t="shared" si="92"/>
        <v/>
      </c>
      <c r="CI38" s="72" t="str">
        <f t="shared" si="82"/>
        <v/>
      </c>
      <c r="CJ38" s="72" t="str">
        <f t="shared" si="93"/>
        <v/>
      </c>
      <c r="CK38" s="72" t="str">
        <f t="shared" si="93"/>
        <v/>
      </c>
      <c r="CL38" s="72" t="str">
        <f t="shared" si="93"/>
        <v/>
      </c>
      <c r="CM38" s="72" t="str">
        <f t="shared" si="84"/>
        <v/>
      </c>
      <c r="CN38" s="72" t="str">
        <f t="shared" si="85"/>
        <v/>
      </c>
      <c r="CO38" s="72" t="str">
        <f t="shared" si="86"/>
        <v/>
      </c>
      <c r="CP38" s="72" t="str">
        <f t="shared" si="87"/>
        <v/>
      </c>
      <c r="CQ38" s="72" t="str">
        <f t="shared" si="88"/>
        <v/>
      </c>
      <c r="CR38" s="72" t="str">
        <f t="shared" si="89"/>
        <v/>
      </c>
      <c r="CS38" s="72" t="str">
        <f t="shared" si="90"/>
        <v/>
      </c>
      <c r="CT38" s="72" t="str">
        <f t="shared" si="91"/>
        <v/>
      </c>
      <c r="CU38" s="72"/>
      <c r="CV38" s="72"/>
      <c r="CW38" s="73"/>
    </row>
    <row r="39" spans="1:101">
      <c r="A39" s="82"/>
      <c r="B39" s="74"/>
      <c r="C39" s="71" t="str">
        <f t="shared" si="0"/>
        <v xml:space="preserve">zéro DH </v>
      </c>
      <c r="D39" s="72" t="str">
        <f t="shared" si="1"/>
        <v xml:space="preserve">Zéro DH </v>
      </c>
      <c r="E39" s="72">
        <f t="shared" si="2"/>
        <v>0</v>
      </c>
      <c r="F39" s="72">
        <f t="shared" si="3"/>
        <v>0</v>
      </c>
      <c r="G39" s="72">
        <f t="shared" si="4"/>
        <v>0</v>
      </c>
      <c r="H39" s="72">
        <f t="shared" si="5"/>
        <v>0</v>
      </c>
      <c r="I39" s="72">
        <f t="shared" si="6"/>
        <v>0</v>
      </c>
      <c r="J39" s="72"/>
      <c r="K39" s="72">
        <f t="shared" si="7"/>
        <v>0</v>
      </c>
      <c r="L39" s="72">
        <f t="shared" si="8"/>
        <v>0</v>
      </c>
      <c r="M39" s="72">
        <f t="shared" si="9"/>
        <v>0</v>
      </c>
      <c r="N39" s="72">
        <f t="shared" si="10"/>
        <v>0</v>
      </c>
      <c r="O39" s="72">
        <f t="shared" si="11"/>
        <v>0</v>
      </c>
      <c r="P39" s="72">
        <f t="shared" si="12"/>
        <v>0</v>
      </c>
      <c r="Q39" s="72">
        <f t="shared" si="13"/>
        <v>0</v>
      </c>
      <c r="R39" s="72">
        <f t="shared" si="14"/>
        <v>0</v>
      </c>
      <c r="S39" s="72">
        <f t="shared" si="15"/>
        <v>0</v>
      </c>
      <c r="T39" s="72">
        <f t="shared" si="16"/>
        <v>0</v>
      </c>
      <c r="U39" s="72">
        <f t="shared" si="17"/>
        <v>0</v>
      </c>
      <c r="V39" s="72">
        <f t="shared" si="18"/>
        <v>0</v>
      </c>
      <c r="W39" s="72">
        <f t="shared" si="19"/>
        <v>0</v>
      </c>
      <c r="X39" s="72">
        <f t="shared" si="20"/>
        <v>0</v>
      </c>
      <c r="Y39" s="72" t="str">
        <f t="shared" si="21"/>
        <v/>
      </c>
      <c r="Z39" s="72" t="str">
        <f t="shared" si="22"/>
        <v/>
      </c>
      <c r="AA39" s="72" t="str">
        <f t="shared" si="23"/>
        <v/>
      </c>
      <c r="AB39" s="72" t="str">
        <f t="shared" si="24"/>
        <v/>
      </c>
      <c r="AC39" s="72" t="str">
        <f t="shared" si="25"/>
        <v/>
      </c>
      <c r="AD39" s="72" t="str">
        <f t="shared" si="26"/>
        <v/>
      </c>
      <c r="AE39" s="72" t="str">
        <f t="shared" si="27"/>
        <v/>
      </c>
      <c r="AF39" s="72" t="str">
        <f t="shared" si="28"/>
        <v/>
      </c>
      <c r="AG39" s="72" t="str">
        <f t="shared" si="29"/>
        <v/>
      </c>
      <c r="AH39" s="72" t="str">
        <f t="shared" si="30"/>
        <v/>
      </c>
      <c r="AI39" s="72" t="str">
        <f t="shared" si="31"/>
        <v xml:space="preserve">zéro </v>
      </c>
      <c r="AJ39" s="72" t="str">
        <f t="shared" si="32"/>
        <v/>
      </c>
      <c r="AK39" s="72" t="str">
        <f t="shared" si="33"/>
        <v/>
      </c>
      <c r="AL39" s="72" t="str">
        <f t="shared" si="34"/>
        <v/>
      </c>
      <c r="AM39" s="72" t="str">
        <f t="shared" si="35"/>
        <v xml:space="preserve">DH </v>
      </c>
      <c r="AN39" s="72" t="str">
        <f t="shared" si="36"/>
        <v/>
      </c>
      <c r="AO39" s="72" t="str">
        <f t="shared" si="37"/>
        <v/>
      </c>
      <c r="AP39" s="72" t="str">
        <f t="shared" si="38"/>
        <v/>
      </c>
      <c r="AQ39" s="72" t="str">
        <f t="shared" si="39"/>
        <v/>
      </c>
      <c r="AR39" s="72" t="str">
        <f t="shared" si="40"/>
        <v xml:space="preserve"> </v>
      </c>
      <c r="AS39" s="72" t="str">
        <f t="shared" si="41"/>
        <v xml:space="preserve">cents </v>
      </c>
      <c r="AT39" s="72" t="str">
        <f t="shared" si="42"/>
        <v/>
      </c>
      <c r="AU39" s="72" t="str">
        <f t="shared" si="43"/>
        <v/>
      </c>
      <c r="AV39" s="72">
        <f t="shared" si="44"/>
        <v>0</v>
      </c>
      <c r="AW39" s="72" t="str">
        <f t="shared" si="45"/>
        <v xml:space="preserve">cents </v>
      </c>
      <c r="AX39" s="72" t="str">
        <f t="shared" si="46"/>
        <v/>
      </c>
      <c r="AY39" s="72" t="str">
        <f t="shared" si="47"/>
        <v/>
      </c>
      <c r="AZ39" s="72">
        <f t="shared" si="48"/>
        <v>0</v>
      </c>
      <c r="BA39" s="72" t="str">
        <f t="shared" si="49"/>
        <v xml:space="preserve">cents </v>
      </c>
      <c r="BB39" s="72" t="str">
        <f t="shared" si="50"/>
        <v/>
      </c>
      <c r="BC39" s="72" t="str">
        <f t="shared" si="51"/>
        <v/>
      </c>
      <c r="BD39" s="72" t="str">
        <f t="shared" si="52"/>
        <v/>
      </c>
      <c r="BE39" s="72" t="str">
        <f t="shared" si="53"/>
        <v/>
      </c>
      <c r="BF39" s="72" t="str">
        <f t="shared" si="54"/>
        <v/>
      </c>
      <c r="BG39" s="72" t="str">
        <f t="shared" si="55"/>
        <v/>
      </c>
      <c r="BH39" s="72" t="str">
        <f t="shared" si="56"/>
        <v/>
      </c>
      <c r="BI39" s="72" t="str">
        <f t="shared" si="57"/>
        <v/>
      </c>
      <c r="BJ39" s="72" t="str">
        <f t="shared" si="58"/>
        <v/>
      </c>
      <c r="BK39" s="72" t="str">
        <f t="shared" si="59"/>
        <v/>
      </c>
      <c r="BL39" s="72" t="str">
        <f t="shared" si="60"/>
        <v/>
      </c>
      <c r="BM39" s="72" t="str">
        <f t="shared" si="61"/>
        <v/>
      </c>
      <c r="BN39" s="72" t="str">
        <f t="shared" si="62"/>
        <v/>
      </c>
      <c r="BO39" s="72" t="str">
        <f t="shared" si="63"/>
        <v/>
      </c>
      <c r="BP39" s="72" t="str">
        <f t="shared" si="64"/>
        <v/>
      </c>
      <c r="BQ39" s="72" t="str">
        <f t="shared" si="65"/>
        <v/>
      </c>
      <c r="BR39" s="72" t="str">
        <f t="shared" si="66"/>
        <v/>
      </c>
      <c r="BS39" s="72" t="str">
        <f t="shared" si="67"/>
        <v/>
      </c>
      <c r="BT39" s="72" t="str">
        <f t="shared" si="68"/>
        <v/>
      </c>
      <c r="BU39" s="72" t="str">
        <f t="shared" si="69"/>
        <v/>
      </c>
      <c r="BV39" s="72" t="str">
        <f t="shared" si="70"/>
        <v/>
      </c>
      <c r="BW39" s="72">
        <f t="shared" si="71"/>
        <v>0</v>
      </c>
      <c r="BX39" s="72" t="str">
        <f t="shared" si="72"/>
        <v/>
      </c>
      <c r="BY39" s="72" t="str">
        <f t="shared" si="73"/>
        <v/>
      </c>
      <c r="BZ39" s="72" t="str">
        <f t="shared" si="74"/>
        <v/>
      </c>
      <c r="CA39" s="72">
        <f t="shared" si="75"/>
        <v>0</v>
      </c>
      <c r="CB39" s="72" t="str">
        <f t="shared" si="76"/>
        <v/>
      </c>
      <c r="CC39" s="72">
        <f t="shared" si="77"/>
        <v>0</v>
      </c>
      <c r="CD39" s="72" t="str">
        <f t="shared" si="78"/>
        <v/>
      </c>
      <c r="CE39" s="72" t="str">
        <f t="shared" si="79"/>
        <v/>
      </c>
      <c r="CF39" s="72">
        <f t="shared" si="80"/>
        <v>0</v>
      </c>
      <c r="CG39" s="72" t="str">
        <f t="shared" si="92"/>
        <v/>
      </c>
      <c r="CH39" s="72" t="str">
        <f t="shared" si="92"/>
        <v/>
      </c>
      <c r="CI39" s="72" t="str">
        <f t="shared" si="82"/>
        <v/>
      </c>
      <c r="CJ39" s="72" t="str">
        <f t="shared" si="93"/>
        <v/>
      </c>
      <c r="CK39" s="72" t="str">
        <f t="shared" si="93"/>
        <v/>
      </c>
      <c r="CL39" s="72" t="str">
        <f t="shared" si="93"/>
        <v/>
      </c>
      <c r="CM39" s="72" t="str">
        <f t="shared" si="84"/>
        <v/>
      </c>
      <c r="CN39" s="72" t="str">
        <f t="shared" si="85"/>
        <v/>
      </c>
      <c r="CO39" s="72" t="str">
        <f t="shared" si="86"/>
        <v/>
      </c>
      <c r="CP39" s="72" t="str">
        <f t="shared" si="87"/>
        <v/>
      </c>
      <c r="CQ39" s="72" t="str">
        <f t="shared" si="88"/>
        <v/>
      </c>
      <c r="CR39" s="72" t="str">
        <f t="shared" si="89"/>
        <v/>
      </c>
      <c r="CS39" s="72" t="str">
        <f t="shared" si="90"/>
        <v/>
      </c>
      <c r="CT39" s="72" t="str">
        <f t="shared" si="91"/>
        <v/>
      </c>
      <c r="CU39" s="72"/>
      <c r="CV39" s="72"/>
      <c r="CW39" s="73"/>
    </row>
    <row r="40" spans="1:101">
      <c r="A40" s="82"/>
      <c r="B40" s="74"/>
      <c r="C40" s="71" t="str">
        <f t="shared" si="0"/>
        <v xml:space="preserve">zéro DH </v>
      </c>
      <c r="D40" s="72" t="str">
        <f t="shared" si="1"/>
        <v xml:space="preserve">Zéro DH </v>
      </c>
      <c r="E40" s="72">
        <f t="shared" si="2"/>
        <v>0</v>
      </c>
      <c r="F40" s="72">
        <f t="shared" si="3"/>
        <v>0</v>
      </c>
      <c r="G40" s="72">
        <f t="shared" si="4"/>
        <v>0</v>
      </c>
      <c r="H40" s="72">
        <f t="shared" si="5"/>
        <v>0</v>
      </c>
      <c r="I40" s="72">
        <f t="shared" si="6"/>
        <v>0</v>
      </c>
      <c r="J40" s="72"/>
      <c r="K40" s="72">
        <f t="shared" si="7"/>
        <v>0</v>
      </c>
      <c r="L40" s="72">
        <f t="shared" si="8"/>
        <v>0</v>
      </c>
      <c r="M40" s="72">
        <f t="shared" si="9"/>
        <v>0</v>
      </c>
      <c r="N40" s="72">
        <f t="shared" si="10"/>
        <v>0</v>
      </c>
      <c r="O40" s="72">
        <f t="shared" si="11"/>
        <v>0</v>
      </c>
      <c r="P40" s="72">
        <f t="shared" si="12"/>
        <v>0</v>
      </c>
      <c r="Q40" s="72">
        <f t="shared" si="13"/>
        <v>0</v>
      </c>
      <c r="R40" s="72">
        <f t="shared" si="14"/>
        <v>0</v>
      </c>
      <c r="S40" s="72">
        <f t="shared" si="15"/>
        <v>0</v>
      </c>
      <c r="T40" s="72">
        <f t="shared" si="16"/>
        <v>0</v>
      </c>
      <c r="U40" s="72">
        <f t="shared" si="17"/>
        <v>0</v>
      </c>
      <c r="V40" s="72">
        <f t="shared" si="18"/>
        <v>0</v>
      </c>
      <c r="W40" s="72">
        <f t="shared" si="19"/>
        <v>0</v>
      </c>
      <c r="X40" s="72">
        <f t="shared" si="20"/>
        <v>0</v>
      </c>
      <c r="Y40" s="72" t="str">
        <f t="shared" si="21"/>
        <v/>
      </c>
      <c r="Z40" s="72" t="str">
        <f t="shared" si="22"/>
        <v/>
      </c>
      <c r="AA40" s="72" t="str">
        <f t="shared" si="23"/>
        <v/>
      </c>
      <c r="AB40" s="72" t="str">
        <f t="shared" si="24"/>
        <v/>
      </c>
      <c r="AC40" s="72" t="str">
        <f t="shared" si="25"/>
        <v/>
      </c>
      <c r="AD40" s="72" t="str">
        <f t="shared" si="26"/>
        <v/>
      </c>
      <c r="AE40" s="72" t="str">
        <f t="shared" si="27"/>
        <v/>
      </c>
      <c r="AF40" s="72" t="str">
        <f t="shared" si="28"/>
        <v/>
      </c>
      <c r="AG40" s="72" t="str">
        <f t="shared" si="29"/>
        <v/>
      </c>
      <c r="AH40" s="72" t="str">
        <f t="shared" si="30"/>
        <v/>
      </c>
      <c r="AI40" s="72" t="str">
        <f t="shared" si="31"/>
        <v xml:space="preserve">zéro </v>
      </c>
      <c r="AJ40" s="72" t="str">
        <f t="shared" si="32"/>
        <v/>
      </c>
      <c r="AK40" s="72" t="str">
        <f t="shared" si="33"/>
        <v/>
      </c>
      <c r="AL40" s="72" t="str">
        <f t="shared" si="34"/>
        <v/>
      </c>
      <c r="AM40" s="72" t="str">
        <f t="shared" si="35"/>
        <v xml:space="preserve">DH </v>
      </c>
      <c r="AN40" s="72" t="str">
        <f t="shared" si="36"/>
        <v/>
      </c>
      <c r="AO40" s="72" t="str">
        <f t="shared" si="37"/>
        <v/>
      </c>
      <c r="AP40" s="72" t="str">
        <f t="shared" si="38"/>
        <v/>
      </c>
      <c r="AQ40" s="72" t="str">
        <f t="shared" si="39"/>
        <v/>
      </c>
      <c r="AR40" s="72" t="str">
        <f t="shared" si="40"/>
        <v xml:space="preserve"> </v>
      </c>
      <c r="AS40" s="72" t="str">
        <f t="shared" si="41"/>
        <v xml:space="preserve">cents </v>
      </c>
      <c r="AT40" s="72" t="str">
        <f t="shared" si="42"/>
        <v/>
      </c>
      <c r="AU40" s="72" t="str">
        <f t="shared" si="43"/>
        <v/>
      </c>
      <c r="AV40" s="72">
        <f t="shared" si="44"/>
        <v>0</v>
      </c>
      <c r="AW40" s="72" t="str">
        <f t="shared" si="45"/>
        <v xml:space="preserve">cents </v>
      </c>
      <c r="AX40" s="72" t="str">
        <f t="shared" si="46"/>
        <v/>
      </c>
      <c r="AY40" s="72" t="str">
        <f t="shared" si="47"/>
        <v/>
      </c>
      <c r="AZ40" s="72">
        <f t="shared" si="48"/>
        <v>0</v>
      </c>
      <c r="BA40" s="72" t="str">
        <f t="shared" si="49"/>
        <v xml:space="preserve">cents </v>
      </c>
      <c r="BB40" s="72" t="str">
        <f t="shared" si="50"/>
        <v/>
      </c>
      <c r="BC40" s="72" t="str">
        <f t="shared" si="51"/>
        <v/>
      </c>
      <c r="BD40" s="72" t="str">
        <f t="shared" si="52"/>
        <v/>
      </c>
      <c r="BE40" s="72" t="str">
        <f t="shared" si="53"/>
        <v/>
      </c>
      <c r="BF40" s="72" t="str">
        <f t="shared" si="54"/>
        <v/>
      </c>
      <c r="BG40" s="72" t="str">
        <f t="shared" si="55"/>
        <v/>
      </c>
      <c r="BH40" s="72" t="str">
        <f t="shared" si="56"/>
        <v/>
      </c>
      <c r="BI40" s="72" t="str">
        <f t="shared" si="57"/>
        <v/>
      </c>
      <c r="BJ40" s="72" t="str">
        <f t="shared" si="58"/>
        <v/>
      </c>
      <c r="BK40" s="72" t="str">
        <f t="shared" si="59"/>
        <v/>
      </c>
      <c r="BL40" s="72" t="str">
        <f t="shared" si="60"/>
        <v/>
      </c>
      <c r="BM40" s="72" t="str">
        <f t="shared" si="61"/>
        <v/>
      </c>
      <c r="BN40" s="72" t="str">
        <f t="shared" si="62"/>
        <v/>
      </c>
      <c r="BO40" s="72" t="str">
        <f t="shared" si="63"/>
        <v/>
      </c>
      <c r="BP40" s="72" t="str">
        <f t="shared" si="64"/>
        <v/>
      </c>
      <c r="BQ40" s="72" t="str">
        <f t="shared" si="65"/>
        <v/>
      </c>
      <c r="BR40" s="72" t="str">
        <f t="shared" si="66"/>
        <v/>
      </c>
      <c r="BS40" s="72" t="str">
        <f t="shared" si="67"/>
        <v/>
      </c>
      <c r="BT40" s="72" t="str">
        <f t="shared" si="68"/>
        <v/>
      </c>
      <c r="BU40" s="72" t="str">
        <f t="shared" si="69"/>
        <v/>
      </c>
      <c r="BV40" s="72" t="str">
        <f t="shared" si="70"/>
        <v/>
      </c>
      <c r="BW40" s="72">
        <f t="shared" si="71"/>
        <v>0</v>
      </c>
      <c r="BX40" s="72" t="str">
        <f t="shared" si="72"/>
        <v/>
      </c>
      <c r="BY40" s="72" t="str">
        <f t="shared" si="73"/>
        <v/>
      </c>
      <c r="BZ40" s="72" t="str">
        <f t="shared" si="74"/>
        <v/>
      </c>
      <c r="CA40" s="72">
        <f t="shared" si="75"/>
        <v>0</v>
      </c>
      <c r="CB40" s="72" t="str">
        <f t="shared" si="76"/>
        <v/>
      </c>
      <c r="CC40" s="72">
        <f t="shared" si="77"/>
        <v>0</v>
      </c>
      <c r="CD40" s="72" t="str">
        <f t="shared" si="78"/>
        <v/>
      </c>
      <c r="CE40" s="72" t="str">
        <f t="shared" si="79"/>
        <v/>
      </c>
      <c r="CF40" s="72">
        <f t="shared" si="80"/>
        <v>0</v>
      </c>
      <c r="CG40" s="72" t="str">
        <f t="shared" si="92"/>
        <v/>
      </c>
      <c r="CH40" s="72" t="str">
        <f t="shared" si="92"/>
        <v/>
      </c>
      <c r="CI40" s="72" t="str">
        <f t="shared" si="82"/>
        <v/>
      </c>
      <c r="CJ40" s="72" t="str">
        <f t="shared" si="93"/>
        <v/>
      </c>
      <c r="CK40" s="72" t="str">
        <f t="shared" si="93"/>
        <v/>
      </c>
      <c r="CL40" s="72" t="str">
        <f t="shared" si="93"/>
        <v/>
      </c>
      <c r="CM40" s="72" t="str">
        <f t="shared" si="84"/>
        <v/>
      </c>
      <c r="CN40" s="72" t="str">
        <f t="shared" si="85"/>
        <v/>
      </c>
      <c r="CO40" s="72" t="str">
        <f t="shared" si="86"/>
        <v/>
      </c>
      <c r="CP40" s="72" t="str">
        <f t="shared" si="87"/>
        <v/>
      </c>
      <c r="CQ40" s="72" t="str">
        <f t="shared" si="88"/>
        <v/>
      </c>
      <c r="CR40" s="72" t="str">
        <f t="shared" si="89"/>
        <v/>
      </c>
      <c r="CS40" s="72" t="str">
        <f t="shared" si="90"/>
        <v/>
      </c>
      <c r="CT40" s="72" t="str">
        <f t="shared" si="91"/>
        <v/>
      </c>
      <c r="CU40" s="72"/>
      <c r="CV40" s="72"/>
      <c r="CW40" s="73"/>
    </row>
    <row r="41" spans="1:101">
      <c r="A41" s="82"/>
      <c r="B41" s="74"/>
      <c r="C41" s="71" t="str">
        <f t="shared" si="0"/>
        <v xml:space="preserve">zéro DH </v>
      </c>
      <c r="D41" s="72" t="str">
        <f t="shared" si="1"/>
        <v xml:space="preserve">Zéro DH </v>
      </c>
      <c r="E41" s="72">
        <f t="shared" si="2"/>
        <v>0</v>
      </c>
      <c r="F41" s="72">
        <f t="shared" si="3"/>
        <v>0</v>
      </c>
      <c r="G41" s="72">
        <f t="shared" si="4"/>
        <v>0</v>
      </c>
      <c r="H41" s="72">
        <f t="shared" si="5"/>
        <v>0</v>
      </c>
      <c r="I41" s="72">
        <f t="shared" si="6"/>
        <v>0</v>
      </c>
      <c r="J41" s="72"/>
      <c r="K41" s="72">
        <f t="shared" si="7"/>
        <v>0</v>
      </c>
      <c r="L41" s="72">
        <f t="shared" si="8"/>
        <v>0</v>
      </c>
      <c r="M41" s="72">
        <f t="shared" si="9"/>
        <v>0</v>
      </c>
      <c r="N41" s="72">
        <f t="shared" si="10"/>
        <v>0</v>
      </c>
      <c r="O41" s="72">
        <f t="shared" si="11"/>
        <v>0</v>
      </c>
      <c r="P41" s="72">
        <f t="shared" si="12"/>
        <v>0</v>
      </c>
      <c r="Q41" s="72">
        <f t="shared" si="13"/>
        <v>0</v>
      </c>
      <c r="R41" s="72">
        <f t="shared" si="14"/>
        <v>0</v>
      </c>
      <c r="S41" s="72">
        <f t="shared" si="15"/>
        <v>0</v>
      </c>
      <c r="T41" s="72">
        <f t="shared" si="16"/>
        <v>0</v>
      </c>
      <c r="U41" s="72">
        <f t="shared" si="17"/>
        <v>0</v>
      </c>
      <c r="V41" s="72">
        <f t="shared" si="18"/>
        <v>0</v>
      </c>
      <c r="W41" s="72">
        <f t="shared" si="19"/>
        <v>0</v>
      </c>
      <c r="X41" s="72">
        <f t="shared" si="20"/>
        <v>0</v>
      </c>
      <c r="Y41" s="72" t="str">
        <f t="shared" si="21"/>
        <v/>
      </c>
      <c r="Z41" s="72" t="str">
        <f t="shared" si="22"/>
        <v/>
      </c>
      <c r="AA41" s="72" t="str">
        <f t="shared" si="23"/>
        <v/>
      </c>
      <c r="AB41" s="72" t="str">
        <f t="shared" si="24"/>
        <v/>
      </c>
      <c r="AC41" s="72" t="str">
        <f t="shared" si="25"/>
        <v/>
      </c>
      <c r="AD41" s="72" t="str">
        <f t="shared" si="26"/>
        <v/>
      </c>
      <c r="AE41" s="72" t="str">
        <f t="shared" si="27"/>
        <v/>
      </c>
      <c r="AF41" s="72" t="str">
        <f t="shared" si="28"/>
        <v/>
      </c>
      <c r="AG41" s="72" t="str">
        <f t="shared" si="29"/>
        <v/>
      </c>
      <c r="AH41" s="72" t="str">
        <f t="shared" si="30"/>
        <v/>
      </c>
      <c r="AI41" s="72" t="str">
        <f t="shared" si="31"/>
        <v xml:space="preserve">zéro </v>
      </c>
      <c r="AJ41" s="72" t="str">
        <f t="shared" si="32"/>
        <v/>
      </c>
      <c r="AK41" s="72" t="str">
        <f t="shared" si="33"/>
        <v/>
      </c>
      <c r="AL41" s="72" t="str">
        <f t="shared" si="34"/>
        <v/>
      </c>
      <c r="AM41" s="72" t="str">
        <f t="shared" si="35"/>
        <v xml:space="preserve">DH </v>
      </c>
      <c r="AN41" s="72" t="str">
        <f t="shared" si="36"/>
        <v/>
      </c>
      <c r="AO41" s="72" t="str">
        <f t="shared" si="37"/>
        <v/>
      </c>
      <c r="AP41" s="72" t="str">
        <f t="shared" si="38"/>
        <v/>
      </c>
      <c r="AQ41" s="72" t="str">
        <f t="shared" si="39"/>
        <v/>
      </c>
      <c r="AR41" s="72" t="str">
        <f t="shared" si="40"/>
        <v xml:space="preserve"> </v>
      </c>
      <c r="AS41" s="72" t="str">
        <f t="shared" si="41"/>
        <v xml:space="preserve">cents </v>
      </c>
      <c r="AT41" s="72" t="str">
        <f t="shared" si="42"/>
        <v/>
      </c>
      <c r="AU41" s="72" t="str">
        <f t="shared" si="43"/>
        <v/>
      </c>
      <c r="AV41" s="72">
        <f t="shared" si="44"/>
        <v>0</v>
      </c>
      <c r="AW41" s="72" t="str">
        <f t="shared" si="45"/>
        <v xml:space="preserve">cents </v>
      </c>
      <c r="AX41" s="72" t="str">
        <f t="shared" si="46"/>
        <v/>
      </c>
      <c r="AY41" s="72" t="str">
        <f t="shared" si="47"/>
        <v/>
      </c>
      <c r="AZ41" s="72">
        <f t="shared" si="48"/>
        <v>0</v>
      </c>
      <c r="BA41" s="72" t="str">
        <f t="shared" si="49"/>
        <v xml:space="preserve">cents </v>
      </c>
      <c r="BB41" s="72" t="str">
        <f t="shared" si="50"/>
        <v/>
      </c>
      <c r="BC41" s="72" t="str">
        <f t="shared" si="51"/>
        <v/>
      </c>
      <c r="BD41" s="72" t="str">
        <f t="shared" si="52"/>
        <v/>
      </c>
      <c r="BE41" s="72" t="str">
        <f t="shared" si="53"/>
        <v/>
      </c>
      <c r="BF41" s="72" t="str">
        <f t="shared" si="54"/>
        <v/>
      </c>
      <c r="BG41" s="72" t="str">
        <f t="shared" si="55"/>
        <v/>
      </c>
      <c r="BH41" s="72" t="str">
        <f t="shared" si="56"/>
        <v/>
      </c>
      <c r="BI41" s="72" t="str">
        <f t="shared" si="57"/>
        <v/>
      </c>
      <c r="BJ41" s="72" t="str">
        <f t="shared" si="58"/>
        <v/>
      </c>
      <c r="BK41" s="72" t="str">
        <f t="shared" si="59"/>
        <v/>
      </c>
      <c r="BL41" s="72" t="str">
        <f t="shared" si="60"/>
        <v/>
      </c>
      <c r="BM41" s="72" t="str">
        <f t="shared" si="61"/>
        <v/>
      </c>
      <c r="BN41" s="72" t="str">
        <f t="shared" si="62"/>
        <v/>
      </c>
      <c r="BO41" s="72" t="str">
        <f t="shared" si="63"/>
        <v/>
      </c>
      <c r="BP41" s="72" t="str">
        <f t="shared" si="64"/>
        <v/>
      </c>
      <c r="BQ41" s="72" t="str">
        <f t="shared" si="65"/>
        <v/>
      </c>
      <c r="BR41" s="72" t="str">
        <f t="shared" si="66"/>
        <v/>
      </c>
      <c r="BS41" s="72" t="str">
        <f t="shared" si="67"/>
        <v/>
      </c>
      <c r="BT41" s="72" t="str">
        <f t="shared" si="68"/>
        <v/>
      </c>
      <c r="BU41" s="72" t="str">
        <f t="shared" si="69"/>
        <v/>
      </c>
      <c r="BV41" s="72" t="str">
        <f t="shared" si="70"/>
        <v/>
      </c>
      <c r="BW41" s="72">
        <f t="shared" si="71"/>
        <v>0</v>
      </c>
      <c r="BX41" s="72" t="str">
        <f t="shared" si="72"/>
        <v/>
      </c>
      <c r="BY41" s="72" t="str">
        <f t="shared" si="73"/>
        <v/>
      </c>
      <c r="BZ41" s="72" t="str">
        <f t="shared" si="74"/>
        <v/>
      </c>
      <c r="CA41" s="72">
        <f t="shared" si="75"/>
        <v>0</v>
      </c>
      <c r="CB41" s="72" t="str">
        <f t="shared" si="76"/>
        <v/>
      </c>
      <c r="CC41" s="72">
        <f t="shared" si="77"/>
        <v>0</v>
      </c>
      <c r="CD41" s="72" t="str">
        <f t="shared" si="78"/>
        <v/>
      </c>
      <c r="CE41" s="72" t="str">
        <f t="shared" si="79"/>
        <v/>
      </c>
      <c r="CF41" s="72">
        <f t="shared" si="80"/>
        <v>0</v>
      </c>
      <c r="CG41" s="72" t="str">
        <f t="shared" si="92"/>
        <v/>
      </c>
      <c r="CH41" s="72" t="str">
        <f t="shared" si="92"/>
        <v/>
      </c>
      <c r="CI41" s="72" t="str">
        <f t="shared" si="82"/>
        <v/>
      </c>
      <c r="CJ41" s="72" t="str">
        <f t="shared" si="93"/>
        <v/>
      </c>
      <c r="CK41" s="72" t="str">
        <f t="shared" si="93"/>
        <v/>
      </c>
      <c r="CL41" s="72" t="str">
        <f t="shared" si="93"/>
        <v/>
      </c>
      <c r="CM41" s="72" t="str">
        <f t="shared" si="84"/>
        <v/>
      </c>
      <c r="CN41" s="72" t="str">
        <f t="shared" si="85"/>
        <v/>
      </c>
      <c r="CO41" s="72" t="str">
        <f t="shared" si="86"/>
        <v/>
      </c>
      <c r="CP41" s="72" t="str">
        <f t="shared" si="87"/>
        <v/>
      </c>
      <c r="CQ41" s="72" t="str">
        <f t="shared" si="88"/>
        <v/>
      </c>
      <c r="CR41" s="72" t="str">
        <f t="shared" si="89"/>
        <v/>
      </c>
      <c r="CS41" s="72" t="str">
        <f t="shared" si="90"/>
        <v/>
      </c>
      <c r="CT41" s="72" t="str">
        <f t="shared" si="91"/>
        <v/>
      </c>
      <c r="CU41" s="72"/>
      <c r="CV41" s="72"/>
      <c r="CW41" s="73"/>
    </row>
    <row r="42" spans="1:101">
      <c r="A42" s="82"/>
      <c r="B42" s="74"/>
      <c r="C42" s="71" t="str">
        <f t="shared" si="0"/>
        <v xml:space="preserve">zéro DH </v>
      </c>
      <c r="D42" s="72" t="str">
        <f t="shared" si="1"/>
        <v xml:space="preserve">Zéro DH </v>
      </c>
      <c r="E42" s="72">
        <f t="shared" si="2"/>
        <v>0</v>
      </c>
      <c r="F42" s="72">
        <f t="shared" si="3"/>
        <v>0</v>
      </c>
      <c r="G42" s="72">
        <f t="shared" si="4"/>
        <v>0</v>
      </c>
      <c r="H42" s="72">
        <f t="shared" si="5"/>
        <v>0</v>
      </c>
      <c r="I42" s="72">
        <f t="shared" si="6"/>
        <v>0</v>
      </c>
      <c r="J42" s="72"/>
      <c r="K42" s="72">
        <f t="shared" si="7"/>
        <v>0</v>
      </c>
      <c r="L42" s="72">
        <f t="shared" si="8"/>
        <v>0</v>
      </c>
      <c r="M42" s="72">
        <f t="shared" si="9"/>
        <v>0</v>
      </c>
      <c r="N42" s="72">
        <f t="shared" si="10"/>
        <v>0</v>
      </c>
      <c r="O42" s="72">
        <f t="shared" si="11"/>
        <v>0</v>
      </c>
      <c r="P42" s="72">
        <f t="shared" si="12"/>
        <v>0</v>
      </c>
      <c r="Q42" s="72">
        <f t="shared" si="13"/>
        <v>0</v>
      </c>
      <c r="R42" s="72">
        <f t="shared" si="14"/>
        <v>0</v>
      </c>
      <c r="S42" s="72">
        <f t="shared" si="15"/>
        <v>0</v>
      </c>
      <c r="T42" s="72">
        <f t="shared" si="16"/>
        <v>0</v>
      </c>
      <c r="U42" s="72">
        <f t="shared" si="17"/>
        <v>0</v>
      </c>
      <c r="V42" s="72">
        <f t="shared" si="18"/>
        <v>0</v>
      </c>
      <c r="W42" s="72">
        <f t="shared" si="19"/>
        <v>0</v>
      </c>
      <c r="X42" s="72">
        <f t="shared" si="20"/>
        <v>0</v>
      </c>
      <c r="Y42" s="72" t="str">
        <f t="shared" si="21"/>
        <v/>
      </c>
      <c r="Z42" s="72" t="str">
        <f t="shared" si="22"/>
        <v/>
      </c>
      <c r="AA42" s="72" t="str">
        <f t="shared" si="23"/>
        <v/>
      </c>
      <c r="AB42" s="72" t="str">
        <f t="shared" si="24"/>
        <v/>
      </c>
      <c r="AC42" s="72" t="str">
        <f t="shared" si="25"/>
        <v/>
      </c>
      <c r="AD42" s="72" t="str">
        <f t="shared" si="26"/>
        <v/>
      </c>
      <c r="AE42" s="72" t="str">
        <f t="shared" si="27"/>
        <v/>
      </c>
      <c r="AF42" s="72" t="str">
        <f t="shared" si="28"/>
        <v/>
      </c>
      <c r="AG42" s="72" t="str">
        <f t="shared" si="29"/>
        <v/>
      </c>
      <c r="AH42" s="72" t="str">
        <f t="shared" si="30"/>
        <v/>
      </c>
      <c r="AI42" s="72" t="str">
        <f t="shared" si="31"/>
        <v xml:space="preserve">zéro </v>
      </c>
      <c r="AJ42" s="72" t="str">
        <f t="shared" si="32"/>
        <v/>
      </c>
      <c r="AK42" s="72" t="str">
        <f t="shared" si="33"/>
        <v/>
      </c>
      <c r="AL42" s="72" t="str">
        <f t="shared" si="34"/>
        <v/>
      </c>
      <c r="AM42" s="72" t="str">
        <f t="shared" si="35"/>
        <v xml:space="preserve">DH </v>
      </c>
      <c r="AN42" s="72" t="str">
        <f t="shared" si="36"/>
        <v/>
      </c>
      <c r="AO42" s="72" t="str">
        <f t="shared" si="37"/>
        <v/>
      </c>
      <c r="AP42" s="72" t="str">
        <f t="shared" si="38"/>
        <v/>
      </c>
      <c r="AQ42" s="72" t="str">
        <f t="shared" si="39"/>
        <v/>
      </c>
      <c r="AR42" s="72" t="str">
        <f t="shared" si="40"/>
        <v xml:space="preserve"> </v>
      </c>
      <c r="AS42" s="72" t="str">
        <f t="shared" si="41"/>
        <v xml:space="preserve">cents </v>
      </c>
      <c r="AT42" s="72" t="str">
        <f t="shared" si="42"/>
        <v/>
      </c>
      <c r="AU42" s="72" t="str">
        <f t="shared" si="43"/>
        <v/>
      </c>
      <c r="AV42" s="72">
        <f t="shared" si="44"/>
        <v>0</v>
      </c>
      <c r="AW42" s="72" t="str">
        <f t="shared" si="45"/>
        <v xml:space="preserve">cents </v>
      </c>
      <c r="AX42" s="72" t="str">
        <f t="shared" si="46"/>
        <v/>
      </c>
      <c r="AY42" s="72" t="str">
        <f t="shared" si="47"/>
        <v/>
      </c>
      <c r="AZ42" s="72">
        <f t="shared" si="48"/>
        <v>0</v>
      </c>
      <c r="BA42" s="72" t="str">
        <f t="shared" si="49"/>
        <v xml:space="preserve">cents </v>
      </c>
      <c r="BB42" s="72" t="str">
        <f t="shared" si="50"/>
        <v/>
      </c>
      <c r="BC42" s="72" t="str">
        <f t="shared" si="51"/>
        <v/>
      </c>
      <c r="BD42" s="72" t="str">
        <f t="shared" si="52"/>
        <v/>
      </c>
      <c r="BE42" s="72" t="str">
        <f t="shared" si="53"/>
        <v/>
      </c>
      <c r="BF42" s="72" t="str">
        <f t="shared" si="54"/>
        <v/>
      </c>
      <c r="BG42" s="72" t="str">
        <f t="shared" si="55"/>
        <v/>
      </c>
      <c r="BH42" s="72" t="str">
        <f t="shared" si="56"/>
        <v/>
      </c>
      <c r="BI42" s="72" t="str">
        <f t="shared" si="57"/>
        <v/>
      </c>
      <c r="BJ42" s="72" t="str">
        <f t="shared" si="58"/>
        <v/>
      </c>
      <c r="BK42" s="72" t="str">
        <f t="shared" si="59"/>
        <v/>
      </c>
      <c r="BL42" s="72" t="str">
        <f t="shared" si="60"/>
        <v/>
      </c>
      <c r="BM42" s="72" t="str">
        <f t="shared" si="61"/>
        <v/>
      </c>
      <c r="BN42" s="72" t="str">
        <f t="shared" si="62"/>
        <v/>
      </c>
      <c r="BO42" s="72" t="str">
        <f t="shared" si="63"/>
        <v/>
      </c>
      <c r="BP42" s="72" t="str">
        <f t="shared" si="64"/>
        <v/>
      </c>
      <c r="BQ42" s="72" t="str">
        <f t="shared" si="65"/>
        <v/>
      </c>
      <c r="BR42" s="72" t="str">
        <f t="shared" si="66"/>
        <v/>
      </c>
      <c r="BS42" s="72" t="str">
        <f t="shared" si="67"/>
        <v/>
      </c>
      <c r="BT42" s="72" t="str">
        <f t="shared" si="68"/>
        <v/>
      </c>
      <c r="BU42" s="72" t="str">
        <f t="shared" si="69"/>
        <v/>
      </c>
      <c r="BV42" s="72" t="str">
        <f t="shared" si="70"/>
        <v/>
      </c>
      <c r="BW42" s="72">
        <f t="shared" si="71"/>
        <v>0</v>
      </c>
      <c r="BX42" s="72" t="str">
        <f t="shared" si="72"/>
        <v/>
      </c>
      <c r="BY42" s="72" t="str">
        <f t="shared" si="73"/>
        <v/>
      </c>
      <c r="BZ42" s="72" t="str">
        <f t="shared" si="74"/>
        <v/>
      </c>
      <c r="CA42" s="72">
        <f t="shared" si="75"/>
        <v>0</v>
      </c>
      <c r="CB42" s="72" t="str">
        <f t="shared" si="76"/>
        <v/>
      </c>
      <c r="CC42" s="72">
        <f t="shared" si="77"/>
        <v>0</v>
      </c>
      <c r="CD42" s="72" t="str">
        <f t="shared" si="78"/>
        <v/>
      </c>
      <c r="CE42" s="72" t="str">
        <f t="shared" si="79"/>
        <v/>
      </c>
      <c r="CF42" s="72">
        <f t="shared" si="80"/>
        <v>0</v>
      </c>
      <c r="CG42" s="72" t="str">
        <f t="shared" si="92"/>
        <v/>
      </c>
      <c r="CH42" s="72" t="str">
        <f t="shared" si="92"/>
        <v/>
      </c>
      <c r="CI42" s="72" t="str">
        <f t="shared" si="82"/>
        <v/>
      </c>
      <c r="CJ42" s="72" t="str">
        <f t="shared" si="93"/>
        <v/>
      </c>
      <c r="CK42" s="72" t="str">
        <f t="shared" si="93"/>
        <v/>
      </c>
      <c r="CL42" s="72" t="str">
        <f t="shared" si="93"/>
        <v/>
      </c>
      <c r="CM42" s="72" t="str">
        <f t="shared" si="84"/>
        <v/>
      </c>
      <c r="CN42" s="72" t="str">
        <f t="shared" si="85"/>
        <v/>
      </c>
      <c r="CO42" s="72" t="str">
        <f t="shared" si="86"/>
        <v/>
      </c>
      <c r="CP42" s="72" t="str">
        <f t="shared" si="87"/>
        <v/>
      </c>
      <c r="CQ42" s="72" t="str">
        <f t="shared" si="88"/>
        <v/>
      </c>
      <c r="CR42" s="72" t="str">
        <f t="shared" si="89"/>
        <v/>
      </c>
      <c r="CS42" s="72" t="str">
        <f t="shared" si="90"/>
        <v/>
      </c>
      <c r="CT42" s="72" t="str">
        <f t="shared" si="91"/>
        <v/>
      </c>
      <c r="CU42" s="72"/>
      <c r="CV42" s="72"/>
      <c r="CW42" s="73"/>
    </row>
    <row r="43" spans="1:101">
      <c r="A43" s="82"/>
      <c r="B43" s="74"/>
      <c r="C43" s="71" t="str">
        <f t="shared" si="0"/>
        <v xml:space="preserve">zéro DH </v>
      </c>
      <c r="D43" s="72" t="str">
        <f t="shared" si="1"/>
        <v xml:space="preserve">Zéro DH </v>
      </c>
      <c r="E43" s="72">
        <f t="shared" si="2"/>
        <v>0</v>
      </c>
      <c r="F43" s="72">
        <f t="shared" si="3"/>
        <v>0</v>
      </c>
      <c r="G43" s="72">
        <f t="shared" si="4"/>
        <v>0</v>
      </c>
      <c r="H43" s="72">
        <f t="shared" si="5"/>
        <v>0</v>
      </c>
      <c r="I43" s="72">
        <f t="shared" si="6"/>
        <v>0</v>
      </c>
      <c r="J43" s="72"/>
      <c r="K43" s="72">
        <f t="shared" si="7"/>
        <v>0</v>
      </c>
      <c r="L43" s="72">
        <f t="shared" si="8"/>
        <v>0</v>
      </c>
      <c r="M43" s="72">
        <f t="shared" si="9"/>
        <v>0</v>
      </c>
      <c r="N43" s="72">
        <f t="shared" si="10"/>
        <v>0</v>
      </c>
      <c r="O43" s="72">
        <f t="shared" si="11"/>
        <v>0</v>
      </c>
      <c r="P43" s="72">
        <f t="shared" si="12"/>
        <v>0</v>
      </c>
      <c r="Q43" s="72">
        <f t="shared" si="13"/>
        <v>0</v>
      </c>
      <c r="R43" s="72">
        <f t="shared" si="14"/>
        <v>0</v>
      </c>
      <c r="S43" s="72">
        <f t="shared" si="15"/>
        <v>0</v>
      </c>
      <c r="T43" s="72">
        <f t="shared" si="16"/>
        <v>0</v>
      </c>
      <c r="U43" s="72">
        <f t="shared" si="17"/>
        <v>0</v>
      </c>
      <c r="V43" s="72">
        <f t="shared" si="18"/>
        <v>0</v>
      </c>
      <c r="W43" s="72">
        <f t="shared" si="19"/>
        <v>0</v>
      </c>
      <c r="X43" s="72">
        <f t="shared" si="20"/>
        <v>0</v>
      </c>
      <c r="Y43" s="72" t="str">
        <f t="shared" si="21"/>
        <v/>
      </c>
      <c r="Z43" s="72" t="str">
        <f t="shared" si="22"/>
        <v/>
      </c>
      <c r="AA43" s="72" t="str">
        <f t="shared" si="23"/>
        <v/>
      </c>
      <c r="AB43" s="72" t="str">
        <f t="shared" si="24"/>
        <v/>
      </c>
      <c r="AC43" s="72" t="str">
        <f t="shared" si="25"/>
        <v/>
      </c>
      <c r="AD43" s="72" t="str">
        <f t="shared" si="26"/>
        <v/>
      </c>
      <c r="AE43" s="72" t="str">
        <f t="shared" si="27"/>
        <v/>
      </c>
      <c r="AF43" s="72" t="str">
        <f t="shared" si="28"/>
        <v/>
      </c>
      <c r="AG43" s="72" t="str">
        <f t="shared" si="29"/>
        <v/>
      </c>
      <c r="AH43" s="72" t="str">
        <f t="shared" si="30"/>
        <v/>
      </c>
      <c r="AI43" s="72" t="str">
        <f t="shared" si="31"/>
        <v xml:space="preserve">zéro </v>
      </c>
      <c r="AJ43" s="72" t="str">
        <f t="shared" si="32"/>
        <v/>
      </c>
      <c r="AK43" s="72" t="str">
        <f t="shared" si="33"/>
        <v/>
      </c>
      <c r="AL43" s="72" t="str">
        <f t="shared" si="34"/>
        <v/>
      </c>
      <c r="AM43" s="72" t="str">
        <f t="shared" si="35"/>
        <v xml:space="preserve">DH </v>
      </c>
      <c r="AN43" s="72" t="str">
        <f t="shared" si="36"/>
        <v/>
      </c>
      <c r="AO43" s="72" t="str">
        <f t="shared" si="37"/>
        <v/>
      </c>
      <c r="AP43" s="72" t="str">
        <f t="shared" si="38"/>
        <v/>
      </c>
      <c r="AQ43" s="72" t="str">
        <f t="shared" si="39"/>
        <v/>
      </c>
      <c r="AR43" s="72" t="str">
        <f t="shared" si="40"/>
        <v xml:space="preserve"> </v>
      </c>
      <c r="AS43" s="72" t="str">
        <f t="shared" si="41"/>
        <v xml:space="preserve">cents </v>
      </c>
      <c r="AT43" s="72" t="str">
        <f t="shared" si="42"/>
        <v/>
      </c>
      <c r="AU43" s="72" t="str">
        <f t="shared" si="43"/>
        <v/>
      </c>
      <c r="AV43" s="72">
        <f t="shared" si="44"/>
        <v>0</v>
      </c>
      <c r="AW43" s="72" t="str">
        <f t="shared" si="45"/>
        <v xml:space="preserve">cents </v>
      </c>
      <c r="AX43" s="72" t="str">
        <f t="shared" si="46"/>
        <v/>
      </c>
      <c r="AY43" s="72" t="str">
        <f t="shared" si="47"/>
        <v/>
      </c>
      <c r="AZ43" s="72">
        <f t="shared" si="48"/>
        <v>0</v>
      </c>
      <c r="BA43" s="72" t="str">
        <f t="shared" si="49"/>
        <v xml:space="preserve">cents </v>
      </c>
      <c r="BB43" s="72" t="str">
        <f t="shared" si="50"/>
        <v/>
      </c>
      <c r="BC43" s="72" t="str">
        <f t="shared" si="51"/>
        <v/>
      </c>
      <c r="BD43" s="72" t="str">
        <f t="shared" si="52"/>
        <v/>
      </c>
      <c r="BE43" s="72" t="str">
        <f t="shared" si="53"/>
        <v/>
      </c>
      <c r="BF43" s="72" t="str">
        <f t="shared" si="54"/>
        <v/>
      </c>
      <c r="BG43" s="72" t="str">
        <f t="shared" si="55"/>
        <v/>
      </c>
      <c r="BH43" s="72" t="str">
        <f t="shared" si="56"/>
        <v/>
      </c>
      <c r="BI43" s="72" t="str">
        <f t="shared" si="57"/>
        <v/>
      </c>
      <c r="BJ43" s="72" t="str">
        <f t="shared" si="58"/>
        <v/>
      </c>
      <c r="BK43" s="72" t="str">
        <f t="shared" si="59"/>
        <v/>
      </c>
      <c r="BL43" s="72" t="str">
        <f t="shared" si="60"/>
        <v/>
      </c>
      <c r="BM43" s="72" t="str">
        <f t="shared" si="61"/>
        <v/>
      </c>
      <c r="BN43" s="72" t="str">
        <f t="shared" si="62"/>
        <v/>
      </c>
      <c r="BO43" s="72" t="str">
        <f t="shared" si="63"/>
        <v/>
      </c>
      <c r="BP43" s="72" t="str">
        <f t="shared" si="64"/>
        <v/>
      </c>
      <c r="BQ43" s="72" t="str">
        <f t="shared" si="65"/>
        <v/>
      </c>
      <c r="BR43" s="72" t="str">
        <f t="shared" si="66"/>
        <v/>
      </c>
      <c r="BS43" s="72" t="str">
        <f t="shared" si="67"/>
        <v/>
      </c>
      <c r="BT43" s="72" t="str">
        <f t="shared" si="68"/>
        <v/>
      </c>
      <c r="BU43" s="72" t="str">
        <f t="shared" si="69"/>
        <v/>
      </c>
      <c r="BV43" s="72" t="str">
        <f t="shared" si="70"/>
        <v/>
      </c>
      <c r="BW43" s="72">
        <f t="shared" si="71"/>
        <v>0</v>
      </c>
      <c r="BX43" s="72" t="str">
        <f t="shared" si="72"/>
        <v/>
      </c>
      <c r="BY43" s="72" t="str">
        <f t="shared" si="73"/>
        <v/>
      </c>
      <c r="BZ43" s="72" t="str">
        <f t="shared" si="74"/>
        <v/>
      </c>
      <c r="CA43" s="72">
        <f t="shared" si="75"/>
        <v>0</v>
      </c>
      <c r="CB43" s="72" t="str">
        <f t="shared" si="76"/>
        <v/>
      </c>
      <c r="CC43" s="72">
        <f t="shared" si="77"/>
        <v>0</v>
      </c>
      <c r="CD43" s="72" t="str">
        <f t="shared" si="78"/>
        <v/>
      </c>
      <c r="CE43" s="72" t="str">
        <f t="shared" si="79"/>
        <v/>
      </c>
      <c r="CF43" s="72">
        <f t="shared" si="80"/>
        <v>0</v>
      </c>
      <c r="CG43" s="72" t="str">
        <f t="shared" si="92"/>
        <v/>
      </c>
      <c r="CH43" s="72" t="str">
        <f t="shared" si="92"/>
        <v/>
      </c>
      <c r="CI43" s="72" t="str">
        <f t="shared" si="82"/>
        <v/>
      </c>
      <c r="CJ43" s="72" t="str">
        <f t="shared" si="93"/>
        <v/>
      </c>
      <c r="CK43" s="72" t="str">
        <f t="shared" si="93"/>
        <v/>
      </c>
      <c r="CL43" s="72" t="str">
        <f t="shared" si="93"/>
        <v/>
      </c>
      <c r="CM43" s="72" t="str">
        <f t="shared" si="84"/>
        <v/>
      </c>
      <c r="CN43" s="72" t="str">
        <f t="shared" si="85"/>
        <v/>
      </c>
      <c r="CO43" s="72" t="str">
        <f t="shared" si="86"/>
        <v/>
      </c>
      <c r="CP43" s="72" t="str">
        <f t="shared" si="87"/>
        <v/>
      </c>
      <c r="CQ43" s="72" t="str">
        <f t="shared" si="88"/>
        <v/>
      </c>
      <c r="CR43" s="72" t="str">
        <f t="shared" si="89"/>
        <v/>
      </c>
      <c r="CS43" s="72" t="str">
        <f t="shared" si="90"/>
        <v/>
      </c>
      <c r="CT43" s="72" t="str">
        <f t="shared" si="91"/>
        <v/>
      </c>
      <c r="CU43" s="72"/>
      <c r="CV43" s="72"/>
      <c r="CW43" s="73"/>
    </row>
    <row r="44" spans="1:101">
      <c r="A44" s="82"/>
      <c r="B44" s="74"/>
      <c r="C44" s="71" t="str">
        <f t="shared" si="0"/>
        <v xml:space="preserve">zéro DH </v>
      </c>
      <c r="D44" s="72" t="str">
        <f t="shared" si="1"/>
        <v xml:space="preserve">Zéro DH </v>
      </c>
      <c r="E44" s="72">
        <f t="shared" si="2"/>
        <v>0</v>
      </c>
      <c r="F44" s="72">
        <f t="shared" si="3"/>
        <v>0</v>
      </c>
      <c r="G44" s="72">
        <f t="shared" si="4"/>
        <v>0</v>
      </c>
      <c r="H44" s="72">
        <f t="shared" si="5"/>
        <v>0</v>
      </c>
      <c r="I44" s="72">
        <f t="shared" si="6"/>
        <v>0</v>
      </c>
      <c r="J44" s="72"/>
      <c r="K44" s="72">
        <f t="shared" si="7"/>
        <v>0</v>
      </c>
      <c r="L44" s="72">
        <f t="shared" si="8"/>
        <v>0</v>
      </c>
      <c r="M44" s="72">
        <f t="shared" si="9"/>
        <v>0</v>
      </c>
      <c r="N44" s="72">
        <f t="shared" si="10"/>
        <v>0</v>
      </c>
      <c r="O44" s="72">
        <f t="shared" si="11"/>
        <v>0</v>
      </c>
      <c r="P44" s="72">
        <f t="shared" si="12"/>
        <v>0</v>
      </c>
      <c r="Q44" s="72">
        <f t="shared" si="13"/>
        <v>0</v>
      </c>
      <c r="R44" s="72">
        <f t="shared" si="14"/>
        <v>0</v>
      </c>
      <c r="S44" s="72">
        <f t="shared" si="15"/>
        <v>0</v>
      </c>
      <c r="T44" s="72">
        <f t="shared" si="16"/>
        <v>0</v>
      </c>
      <c r="U44" s="72">
        <f t="shared" si="17"/>
        <v>0</v>
      </c>
      <c r="V44" s="72">
        <f t="shared" si="18"/>
        <v>0</v>
      </c>
      <c r="W44" s="72">
        <f t="shared" si="19"/>
        <v>0</v>
      </c>
      <c r="X44" s="72">
        <f t="shared" si="20"/>
        <v>0</v>
      </c>
      <c r="Y44" s="72" t="str">
        <f t="shared" si="21"/>
        <v/>
      </c>
      <c r="Z44" s="72" t="str">
        <f t="shared" si="22"/>
        <v/>
      </c>
      <c r="AA44" s="72" t="str">
        <f t="shared" si="23"/>
        <v/>
      </c>
      <c r="AB44" s="72" t="str">
        <f t="shared" si="24"/>
        <v/>
      </c>
      <c r="AC44" s="72" t="str">
        <f t="shared" si="25"/>
        <v/>
      </c>
      <c r="AD44" s="72" t="str">
        <f t="shared" si="26"/>
        <v/>
      </c>
      <c r="AE44" s="72" t="str">
        <f t="shared" si="27"/>
        <v/>
      </c>
      <c r="AF44" s="72" t="str">
        <f t="shared" si="28"/>
        <v/>
      </c>
      <c r="AG44" s="72" t="str">
        <f t="shared" si="29"/>
        <v/>
      </c>
      <c r="AH44" s="72" t="str">
        <f t="shared" si="30"/>
        <v/>
      </c>
      <c r="AI44" s="72" t="str">
        <f t="shared" si="31"/>
        <v xml:space="preserve">zéro </v>
      </c>
      <c r="AJ44" s="72" t="str">
        <f t="shared" si="32"/>
        <v/>
      </c>
      <c r="AK44" s="72" t="str">
        <f t="shared" si="33"/>
        <v/>
      </c>
      <c r="AL44" s="72" t="str">
        <f t="shared" si="34"/>
        <v/>
      </c>
      <c r="AM44" s="72" t="str">
        <f t="shared" si="35"/>
        <v xml:space="preserve">DH </v>
      </c>
      <c r="AN44" s="72" t="str">
        <f t="shared" si="36"/>
        <v/>
      </c>
      <c r="AO44" s="72" t="str">
        <f t="shared" si="37"/>
        <v/>
      </c>
      <c r="AP44" s="72" t="str">
        <f t="shared" si="38"/>
        <v/>
      </c>
      <c r="AQ44" s="72" t="str">
        <f t="shared" si="39"/>
        <v/>
      </c>
      <c r="AR44" s="72" t="str">
        <f t="shared" si="40"/>
        <v xml:space="preserve"> </v>
      </c>
      <c r="AS44" s="72" t="str">
        <f t="shared" si="41"/>
        <v xml:space="preserve">cents </v>
      </c>
      <c r="AT44" s="72" t="str">
        <f t="shared" si="42"/>
        <v/>
      </c>
      <c r="AU44" s="72" t="str">
        <f t="shared" si="43"/>
        <v/>
      </c>
      <c r="AV44" s="72">
        <f t="shared" si="44"/>
        <v>0</v>
      </c>
      <c r="AW44" s="72" t="str">
        <f t="shared" si="45"/>
        <v xml:space="preserve">cents </v>
      </c>
      <c r="AX44" s="72" t="str">
        <f t="shared" si="46"/>
        <v/>
      </c>
      <c r="AY44" s="72" t="str">
        <f t="shared" si="47"/>
        <v/>
      </c>
      <c r="AZ44" s="72">
        <f t="shared" si="48"/>
        <v>0</v>
      </c>
      <c r="BA44" s="72" t="str">
        <f t="shared" si="49"/>
        <v xml:space="preserve">cents </v>
      </c>
      <c r="BB44" s="72" t="str">
        <f t="shared" si="50"/>
        <v/>
      </c>
      <c r="BC44" s="72" t="str">
        <f t="shared" si="51"/>
        <v/>
      </c>
      <c r="BD44" s="72" t="str">
        <f t="shared" si="52"/>
        <v/>
      </c>
      <c r="BE44" s="72" t="str">
        <f t="shared" si="53"/>
        <v/>
      </c>
      <c r="BF44" s="72" t="str">
        <f t="shared" si="54"/>
        <v/>
      </c>
      <c r="BG44" s="72" t="str">
        <f t="shared" si="55"/>
        <v/>
      </c>
      <c r="BH44" s="72" t="str">
        <f t="shared" si="56"/>
        <v/>
      </c>
      <c r="BI44" s="72" t="str">
        <f t="shared" si="57"/>
        <v/>
      </c>
      <c r="BJ44" s="72" t="str">
        <f t="shared" si="58"/>
        <v/>
      </c>
      <c r="BK44" s="72" t="str">
        <f t="shared" si="59"/>
        <v/>
      </c>
      <c r="BL44" s="72" t="str">
        <f t="shared" si="60"/>
        <v/>
      </c>
      <c r="BM44" s="72" t="str">
        <f t="shared" si="61"/>
        <v/>
      </c>
      <c r="BN44" s="72" t="str">
        <f t="shared" si="62"/>
        <v/>
      </c>
      <c r="BO44" s="72" t="str">
        <f t="shared" si="63"/>
        <v/>
      </c>
      <c r="BP44" s="72" t="str">
        <f t="shared" si="64"/>
        <v/>
      </c>
      <c r="BQ44" s="72" t="str">
        <f t="shared" si="65"/>
        <v/>
      </c>
      <c r="BR44" s="72" t="str">
        <f t="shared" si="66"/>
        <v/>
      </c>
      <c r="BS44" s="72" t="str">
        <f t="shared" si="67"/>
        <v/>
      </c>
      <c r="BT44" s="72" t="str">
        <f t="shared" si="68"/>
        <v/>
      </c>
      <c r="BU44" s="72" t="str">
        <f t="shared" si="69"/>
        <v/>
      </c>
      <c r="BV44" s="72" t="str">
        <f t="shared" si="70"/>
        <v/>
      </c>
      <c r="BW44" s="72">
        <f t="shared" si="71"/>
        <v>0</v>
      </c>
      <c r="BX44" s="72" t="str">
        <f t="shared" si="72"/>
        <v/>
      </c>
      <c r="BY44" s="72" t="str">
        <f t="shared" si="73"/>
        <v/>
      </c>
      <c r="BZ44" s="72" t="str">
        <f t="shared" si="74"/>
        <v/>
      </c>
      <c r="CA44" s="72">
        <f t="shared" si="75"/>
        <v>0</v>
      </c>
      <c r="CB44" s="72" t="str">
        <f t="shared" si="76"/>
        <v/>
      </c>
      <c r="CC44" s="72">
        <f t="shared" si="77"/>
        <v>0</v>
      </c>
      <c r="CD44" s="72" t="str">
        <f t="shared" si="78"/>
        <v/>
      </c>
      <c r="CE44" s="72" t="str">
        <f t="shared" si="79"/>
        <v/>
      </c>
      <c r="CF44" s="72">
        <f t="shared" si="80"/>
        <v>0</v>
      </c>
      <c r="CG44" s="72" t="str">
        <f t="shared" si="92"/>
        <v/>
      </c>
      <c r="CH44" s="72" t="str">
        <f t="shared" si="92"/>
        <v/>
      </c>
      <c r="CI44" s="72" t="str">
        <f t="shared" si="82"/>
        <v/>
      </c>
      <c r="CJ44" s="72" t="str">
        <f t="shared" si="93"/>
        <v/>
      </c>
      <c r="CK44" s="72" t="str">
        <f t="shared" si="93"/>
        <v/>
      </c>
      <c r="CL44" s="72" t="str">
        <f t="shared" si="93"/>
        <v/>
      </c>
      <c r="CM44" s="72" t="str">
        <f t="shared" si="84"/>
        <v/>
      </c>
      <c r="CN44" s="72" t="str">
        <f t="shared" si="85"/>
        <v/>
      </c>
      <c r="CO44" s="72" t="str">
        <f t="shared" si="86"/>
        <v/>
      </c>
      <c r="CP44" s="72" t="str">
        <f t="shared" si="87"/>
        <v/>
      </c>
      <c r="CQ44" s="72" t="str">
        <f t="shared" si="88"/>
        <v/>
      </c>
      <c r="CR44" s="72" t="str">
        <f t="shared" si="89"/>
        <v/>
      </c>
      <c r="CS44" s="72" t="str">
        <f t="shared" si="90"/>
        <v/>
      </c>
      <c r="CT44" s="72" t="str">
        <f t="shared" si="91"/>
        <v/>
      </c>
      <c r="CU44" s="72"/>
      <c r="CV44" s="72"/>
      <c r="CW44" s="73"/>
    </row>
    <row r="45" spans="1:101">
      <c r="A45" s="82"/>
      <c r="B45" s="74"/>
      <c r="C45" s="71" t="str">
        <f t="shared" si="0"/>
        <v xml:space="preserve">zéro DH </v>
      </c>
      <c r="D45" s="72" t="str">
        <f t="shared" si="1"/>
        <v xml:space="preserve">Zéro DH </v>
      </c>
      <c r="E45" s="72">
        <f t="shared" si="2"/>
        <v>0</v>
      </c>
      <c r="F45" s="72">
        <f t="shared" si="3"/>
        <v>0</v>
      </c>
      <c r="G45" s="72">
        <f t="shared" si="4"/>
        <v>0</v>
      </c>
      <c r="H45" s="72">
        <f t="shared" si="5"/>
        <v>0</v>
      </c>
      <c r="I45" s="72">
        <f t="shared" si="6"/>
        <v>0</v>
      </c>
      <c r="J45" s="72"/>
      <c r="K45" s="72">
        <f t="shared" si="7"/>
        <v>0</v>
      </c>
      <c r="L45" s="72">
        <f t="shared" si="8"/>
        <v>0</v>
      </c>
      <c r="M45" s="72">
        <f t="shared" si="9"/>
        <v>0</v>
      </c>
      <c r="N45" s="72">
        <f t="shared" si="10"/>
        <v>0</v>
      </c>
      <c r="O45" s="72">
        <f t="shared" si="11"/>
        <v>0</v>
      </c>
      <c r="P45" s="72">
        <f t="shared" si="12"/>
        <v>0</v>
      </c>
      <c r="Q45" s="72">
        <f t="shared" si="13"/>
        <v>0</v>
      </c>
      <c r="R45" s="72">
        <f t="shared" si="14"/>
        <v>0</v>
      </c>
      <c r="S45" s="72">
        <f t="shared" si="15"/>
        <v>0</v>
      </c>
      <c r="T45" s="72">
        <f t="shared" si="16"/>
        <v>0</v>
      </c>
      <c r="U45" s="72">
        <f t="shared" si="17"/>
        <v>0</v>
      </c>
      <c r="V45" s="72">
        <f t="shared" si="18"/>
        <v>0</v>
      </c>
      <c r="W45" s="72">
        <f t="shared" si="19"/>
        <v>0</v>
      </c>
      <c r="X45" s="72">
        <f t="shared" si="20"/>
        <v>0</v>
      </c>
      <c r="Y45" s="72" t="str">
        <f t="shared" si="21"/>
        <v/>
      </c>
      <c r="Z45" s="72" t="str">
        <f t="shared" si="22"/>
        <v/>
      </c>
      <c r="AA45" s="72" t="str">
        <f t="shared" si="23"/>
        <v/>
      </c>
      <c r="AB45" s="72" t="str">
        <f t="shared" si="24"/>
        <v/>
      </c>
      <c r="AC45" s="72" t="str">
        <f t="shared" si="25"/>
        <v/>
      </c>
      <c r="AD45" s="72" t="str">
        <f t="shared" si="26"/>
        <v/>
      </c>
      <c r="AE45" s="72" t="str">
        <f t="shared" si="27"/>
        <v/>
      </c>
      <c r="AF45" s="72" t="str">
        <f t="shared" si="28"/>
        <v/>
      </c>
      <c r="AG45" s="72" t="str">
        <f t="shared" si="29"/>
        <v/>
      </c>
      <c r="AH45" s="72" t="str">
        <f t="shared" si="30"/>
        <v/>
      </c>
      <c r="AI45" s="72" t="str">
        <f t="shared" si="31"/>
        <v xml:space="preserve">zéro </v>
      </c>
      <c r="AJ45" s="72" t="str">
        <f t="shared" si="32"/>
        <v/>
      </c>
      <c r="AK45" s="72" t="str">
        <f t="shared" si="33"/>
        <v/>
      </c>
      <c r="AL45" s="72" t="str">
        <f t="shared" si="34"/>
        <v/>
      </c>
      <c r="AM45" s="72" t="str">
        <f t="shared" si="35"/>
        <v xml:space="preserve">DH </v>
      </c>
      <c r="AN45" s="72" t="str">
        <f t="shared" si="36"/>
        <v/>
      </c>
      <c r="AO45" s="72" t="str">
        <f t="shared" si="37"/>
        <v/>
      </c>
      <c r="AP45" s="72" t="str">
        <f t="shared" si="38"/>
        <v/>
      </c>
      <c r="AQ45" s="72" t="str">
        <f t="shared" si="39"/>
        <v/>
      </c>
      <c r="AR45" s="72" t="str">
        <f t="shared" si="40"/>
        <v xml:space="preserve"> </v>
      </c>
      <c r="AS45" s="72" t="str">
        <f t="shared" si="41"/>
        <v xml:space="preserve">cents </v>
      </c>
      <c r="AT45" s="72" t="str">
        <f t="shared" si="42"/>
        <v/>
      </c>
      <c r="AU45" s="72" t="str">
        <f t="shared" si="43"/>
        <v/>
      </c>
      <c r="AV45" s="72">
        <f t="shared" si="44"/>
        <v>0</v>
      </c>
      <c r="AW45" s="72" t="str">
        <f t="shared" si="45"/>
        <v xml:space="preserve">cents </v>
      </c>
      <c r="AX45" s="72" t="str">
        <f t="shared" si="46"/>
        <v/>
      </c>
      <c r="AY45" s="72" t="str">
        <f t="shared" si="47"/>
        <v/>
      </c>
      <c r="AZ45" s="72">
        <f t="shared" si="48"/>
        <v>0</v>
      </c>
      <c r="BA45" s="72" t="str">
        <f t="shared" si="49"/>
        <v xml:space="preserve">cents </v>
      </c>
      <c r="BB45" s="72" t="str">
        <f t="shared" si="50"/>
        <v/>
      </c>
      <c r="BC45" s="72" t="str">
        <f t="shared" si="51"/>
        <v/>
      </c>
      <c r="BD45" s="72" t="str">
        <f t="shared" si="52"/>
        <v/>
      </c>
      <c r="BE45" s="72" t="str">
        <f t="shared" si="53"/>
        <v/>
      </c>
      <c r="BF45" s="72" t="str">
        <f t="shared" si="54"/>
        <v/>
      </c>
      <c r="BG45" s="72" t="str">
        <f t="shared" si="55"/>
        <v/>
      </c>
      <c r="BH45" s="72" t="str">
        <f t="shared" si="56"/>
        <v/>
      </c>
      <c r="BI45" s="72" t="str">
        <f t="shared" si="57"/>
        <v/>
      </c>
      <c r="BJ45" s="72" t="str">
        <f t="shared" si="58"/>
        <v/>
      </c>
      <c r="BK45" s="72" t="str">
        <f t="shared" si="59"/>
        <v/>
      </c>
      <c r="BL45" s="72" t="str">
        <f t="shared" si="60"/>
        <v/>
      </c>
      <c r="BM45" s="72" t="str">
        <f t="shared" si="61"/>
        <v/>
      </c>
      <c r="BN45" s="72" t="str">
        <f t="shared" si="62"/>
        <v/>
      </c>
      <c r="BO45" s="72" t="str">
        <f t="shared" si="63"/>
        <v/>
      </c>
      <c r="BP45" s="72" t="str">
        <f t="shared" si="64"/>
        <v/>
      </c>
      <c r="BQ45" s="72" t="str">
        <f t="shared" si="65"/>
        <v/>
      </c>
      <c r="BR45" s="72" t="str">
        <f t="shared" si="66"/>
        <v/>
      </c>
      <c r="BS45" s="72" t="str">
        <f t="shared" si="67"/>
        <v/>
      </c>
      <c r="BT45" s="72" t="str">
        <f t="shared" si="68"/>
        <v/>
      </c>
      <c r="BU45" s="72" t="str">
        <f t="shared" si="69"/>
        <v/>
      </c>
      <c r="BV45" s="72" t="str">
        <f t="shared" si="70"/>
        <v/>
      </c>
      <c r="BW45" s="72">
        <f t="shared" si="71"/>
        <v>0</v>
      </c>
      <c r="BX45" s="72" t="str">
        <f t="shared" si="72"/>
        <v/>
      </c>
      <c r="BY45" s="72" t="str">
        <f t="shared" si="73"/>
        <v/>
      </c>
      <c r="BZ45" s="72" t="str">
        <f t="shared" si="74"/>
        <v/>
      </c>
      <c r="CA45" s="72">
        <f t="shared" si="75"/>
        <v>0</v>
      </c>
      <c r="CB45" s="72" t="str">
        <f t="shared" si="76"/>
        <v/>
      </c>
      <c r="CC45" s="72">
        <f t="shared" si="77"/>
        <v>0</v>
      </c>
      <c r="CD45" s="72" t="str">
        <f t="shared" si="78"/>
        <v/>
      </c>
      <c r="CE45" s="72" t="str">
        <f t="shared" si="79"/>
        <v/>
      </c>
      <c r="CF45" s="72">
        <f t="shared" si="80"/>
        <v>0</v>
      </c>
      <c r="CG45" s="72" t="str">
        <f t="shared" si="92"/>
        <v/>
      </c>
      <c r="CH45" s="72" t="str">
        <f t="shared" si="92"/>
        <v/>
      </c>
      <c r="CI45" s="72" t="str">
        <f t="shared" si="82"/>
        <v/>
      </c>
      <c r="CJ45" s="72" t="str">
        <f t="shared" si="93"/>
        <v/>
      </c>
      <c r="CK45" s="72" t="str">
        <f t="shared" si="93"/>
        <v/>
      </c>
      <c r="CL45" s="72" t="str">
        <f t="shared" si="93"/>
        <v/>
      </c>
      <c r="CM45" s="72" t="str">
        <f t="shared" si="84"/>
        <v/>
      </c>
      <c r="CN45" s="72" t="str">
        <f t="shared" si="85"/>
        <v/>
      </c>
      <c r="CO45" s="72" t="str">
        <f t="shared" si="86"/>
        <v/>
      </c>
      <c r="CP45" s="72" t="str">
        <f t="shared" si="87"/>
        <v/>
      </c>
      <c r="CQ45" s="72" t="str">
        <f t="shared" si="88"/>
        <v/>
      </c>
      <c r="CR45" s="72" t="str">
        <f t="shared" si="89"/>
        <v/>
      </c>
      <c r="CS45" s="72" t="str">
        <f t="shared" si="90"/>
        <v/>
      </c>
      <c r="CT45" s="72" t="str">
        <f t="shared" si="91"/>
        <v/>
      </c>
      <c r="CU45" s="72"/>
      <c r="CV45" s="72"/>
      <c r="CW45" s="73"/>
    </row>
    <row r="46" spans="1:101">
      <c r="A46" s="82"/>
      <c r="B46" s="74"/>
      <c r="C46" s="71" t="str">
        <f t="shared" si="0"/>
        <v xml:space="preserve">zéro DH </v>
      </c>
      <c r="D46" s="72" t="str">
        <f t="shared" si="1"/>
        <v xml:space="preserve">Zéro DH </v>
      </c>
      <c r="E46" s="72">
        <f t="shared" si="2"/>
        <v>0</v>
      </c>
      <c r="F46" s="72">
        <f t="shared" si="3"/>
        <v>0</v>
      </c>
      <c r="G46" s="72">
        <f t="shared" si="4"/>
        <v>0</v>
      </c>
      <c r="H46" s="72">
        <f t="shared" si="5"/>
        <v>0</v>
      </c>
      <c r="I46" s="72">
        <f t="shared" si="6"/>
        <v>0</v>
      </c>
      <c r="J46" s="72"/>
      <c r="K46" s="72">
        <f t="shared" si="7"/>
        <v>0</v>
      </c>
      <c r="L46" s="72">
        <f t="shared" si="8"/>
        <v>0</v>
      </c>
      <c r="M46" s="72">
        <f t="shared" si="9"/>
        <v>0</v>
      </c>
      <c r="N46" s="72">
        <f t="shared" si="10"/>
        <v>0</v>
      </c>
      <c r="O46" s="72">
        <f t="shared" si="11"/>
        <v>0</v>
      </c>
      <c r="P46" s="72">
        <f t="shared" si="12"/>
        <v>0</v>
      </c>
      <c r="Q46" s="72">
        <f t="shared" si="13"/>
        <v>0</v>
      </c>
      <c r="R46" s="72">
        <f t="shared" si="14"/>
        <v>0</v>
      </c>
      <c r="S46" s="72">
        <f t="shared" si="15"/>
        <v>0</v>
      </c>
      <c r="T46" s="72">
        <f t="shared" si="16"/>
        <v>0</v>
      </c>
      <c r="U46" s="72">
        <f t="shared" si="17"/>
        <v>0</v>
      </c>
      <c r="V46" s="72">
        <f t="shared" si="18"/>
        <v>0</v>
      </c>
      <c r="W46" s="72">
        <f t="shared" si="19"/>
        <v>0</v>
      </c>
      <c r="X46" s="72">
        <f t="shared" si="20"/>
        <v>0</v>
      </c>
      <c r="Y46" s="72" t="str">
        <f t="shared" si="21"/>
        <v/>
      </c>
      <c r="Z46" s="72" t="str">
        <f t="shared" si="22"/>
        <v/>
      </c>
      <c r="AA46" s="72" t="str">
        <f t="shared" si="23"/>
        <v/>
      </c>
      <c r="AB46" s="72" t="str">
        <f t="shared" si="24"/>
        <v/>
      </c>
      <c r="AC46" s="72" t="str">
        <f t="shared" si="25"/>
        <v/>
      </c>
      <c r="AD46" s="72" t="str">
        <f t="shared" si="26"/>
        <v/>
      </c>
      <c r="AE46" s="72" t="str">
        <f t="shared" si="27"/>
        <v/>
      </c>
      <c r="AF46" s="72" t="str">
        <f t="shared" si="28"/>
        <v/>
      </c>
      <c r="AG46" s="72" t="str">
        <f t="shared" si="29"/>
        <v/>
      </c>
      <c r="AH46" s="72" t="str">
        <f t="shared" si="30"/>
        <v/>
      </c>
      <c r="AI46" s="72" t="str">
        <f t="shared" si="31"/>
        <v xml:space="preserve">zéro </v>
      </c>
      <c r="AJ46" s="72" t="str">
        <f t="shared" si="32"/>
        <v/>
      </c>
      <c r="AK46" s="72" t="str">
        <f t="shared" si="33"/>
        <v/>
      </c>
      <c r="AL46" s="72" t="str">
        <f t="shared" si="34"/>
        <v/>
      </c>
      <c r="AM46" s="72" t="str">
        <f t="shared" si="35"/>
        <v xml:space="preserve">DH </v>
      </c>
      <c r="AN46" s="72" t="str">
        <f t="shared" si="36"/>
        <v/>
      </c>
      <c r="AO46" s="72" t="str">
        <f t="shared" si="37"/>
        <v/>
      </c>
      <c r="AP46" s="72" t="str">
        <f t="shared" si="38"/>
        <v/>
      </c>
      <c r="AQ46" s="72" t="str">
        <f t="shared" si="39"/>
        <v/>
      </c>
      <c r="AR46" s="72" t="str">
        <f t="shared" si="40"/>
        <v xml:space="preserve"> </v>
      </c>
      <c r="AS46" s="72" t="str">
        <f t="shared" si="41"/>
        <v xml:space="preserve">cents </v>
      </c>
      <c r="AT46" s="72" t="str">
        <f t="shared" si="42"/>
        <v/>
      </c>
      <c r="AU46" s="72" t="str">
        <f t="shared" si="43"/>
        <v/>
      </c>
      <c r="AV46" s="72">
        <f t="shared" si="44"/>
        <v>0</v>
      </c>
      <c r="AW46" s="72" t="str">
        <f t="shared" si="45"/>
        <v xml:space="preserve">cents </v>
      </c>
      <c r="AX46" s="72" t="str">
        <f t="shared" si="46"/>
        <v/>
      </c>
      <c r="AY46" s="72" t="str">
        <f t="shared" si="47"/>
        <v/>
      </c>
      <c r="AZ46" s="72">
        <f t="shared" si="48"/>
        <v>0</v>
      </c>
      <c r="BA46" s="72" t="str">
        <f t="shared" si="49"/>
        <v xml:space="preserve">cents </v>
      </c>
      <c r="BB46" s="72" t="str">
        <f t="shared" si="50"/>
        <v/>
      </c>
      <c r="BC46" s="72" t="str">
        <f t="shared" si="51"/>
        <v/>
      </c>
      <c r="BD46" s="72" t="str">
        <f t="shared" si="52"/>
        <v/>
      </c>
      <c r="BE46" s="72" t="str">
        <f t="shared" si="53"/>
        <v/>
      </c>
      <c r="BF46" s="72" t="str">
        <f t="shared" si="54"/>
        <v/>
      </c>
      <c r="BG46" s="72" t="str">
        <f t="shared" si="55"/>
        <v/>
      </c>
      <c r="BH46" s="72" t="str">
        <f t="shared" si="56"/>
        <v/>
      </c>
      <c r="BI46" s="72" t="str">
        <f t="shared" si="57"/>
        <v/>
      </c>
      <c r="BJ46" s="72" t="str">
        <f t="shared" si="58"/>
        <v/>
      </c>
      <c r="BK46" s="72" t="str">
        <f t="shared" si="59"/>
        <v/>
      </c>
      <c r="BL46" s="72" t="str">
        <f t="shared" si="60"/>
        <v/>
      </c>
      <c r="BM46" s="72" t="str">
        <f t="shared" si="61"/>
        <v/>
      </c>
      <c r="BN46" s="72" t="str">
        <f t="shared" si="62"/>
        <v/>
      </c>
      <c r="BO46" s="72" t="str">
        <f t="shared" si="63"/>
        <v/>
      </c>
      <c r="BP46" s="72" t="str">
        <f t="shared" si="64"/>
        <v/>
      </c>
      <c r="BQ46" s="72" t="str">
        <f t="shared" si="65"/>
        <v/>
      </c>
      <c r="BR46" s="72" t="str">
        <f t="shared" si="66"/>
        <v/>
      </c>
      <c r="BS46" s="72" t="str">
        <f t="shared" si="67"/>
        <v/>
      </c>
      <c r="BT46" s="72" t="str">
        <f t="shared" si="68"/>
        <v/>
      </c>
      <c r="BU46" s="72" t="str">
        <f t="shared" si="69"/>
        <v/>
      </c>
      <c r="BV46" s="72" t="str">
        <f t="shared" si="70"/>
        <v/>
      </c>
      <c r="BW46" s="72">
        <f t="shared" si="71"/>
        <v>0</v>
      </c>
      <c r="BX46" s="72" t="str">
        <f t="shared" si="72"/>
        <v/>
      </c>
      <c r="BY46" s="72" t="str">
        <f t="shared" si="73"/>
        <v/>
      </c>
      <c r="BZ46" s="72" t="str">
        <f t="shared" si="74"/>
        <v/>
      </c>
      <c r="CA46" s="72">
        <f t="shared" si="75"/>
        <v>0</v>
      </c>
      <c r="CB46" s="72" t="str">
        <f t="shared" si="76"/>
        <v/>
      </c>
      <c r="CC46" s="72">
        <f t="shared" si="77"/>
        <v>0</v>
      </c>
      <c r="CD46" s="72" t="str">
        <f t="shared" si="78"/>
        <v/>
      </c>
      <c r="CE46" s="72" t="str">
        <f t="shared" si="79"/>
        <v/>
      </c>
      <c r="CF46" s="72">
        <f t="shared" si="80"/>
        <v>0</v>
      </c>
      <c r="CG46" s="72" t="str">
        <f t="shared" si="92"/>
        <v/>
      </c>
      <c r="CH46" s="72" t="str">
        <f t="shared" si="92"/>
        <v/>
      </c>
      <c r="CI46" s="72" t="str">
        <f t="shared" si="82"/>
        <v/>
      </c>
      <c r="CJ46" s="72" t="str">
        <f t="shared" si="93"/>
        <v/>
      </c>
      <c r="CK46" s="72" t="str">
        <f t="shared" si="93"/>
        <v/>
      </c>
      <c r="CL46" s="72" t="str">
        <f t="shared" si="93"/>
        <v/>
      </c>
      <c r="CM46" s="72" t="str">
        <f t="shared" si="84"/>
        <v/>
      </c>
      <c r="CN46" s="72" t="str">
        <f t="shared" si="85"/>
        <v/>
      </c>
      <c r="CO46" s="72" t="str">
        <f t="shared" si="86"/>
        <v/>
      </c>
      <c r="CP46" s="72" t="str">
        <f t="shared" si="87"/>
        <v/>
      </c>
      <c r="CQ46" s="72" t="str">
        <f t="shared" si="88"/>
        <v/>
      </c>
      <c r="CR46" s="72" t="str">
        <f t="shared" si="89"/>
        <v/>
      </c>
      <c r="CS46" s="72" t="str">
        <f t="shared" si="90"/>
        <v/>
      </c>
      <c r="CT46" s="72" t="str">
        <f t="shared" si="91"/>
        <v/>
      </c>
      <c r="CU46" s="72"/>
      <c r="CV46" s="72"/>
      <c r="CW46" s="73"/>
    </row>
    <row r="47" spans="1:101">
      <c r="A47" s="82"/>
      <c r="B47" s="74"/>
      <c r="C47" s="71" t="str">
        <f t="shared" si="0"/>
        <v xml:space="preserve">zéro DH </v>
      </c>
      <c r="D47" s="72" t="str">
        <f t="shared" si="1"/>
        <v xml:space="preserve">Zéro DH </v>
      </c>
      <c r="E47" s="72">
        <f t="shared" si="2"/>
        <v>0</v>
      </c>
      <c r="F47" s="72">
        <f t="shared" si="3"/>
        <v>0</v>
      </c>
      <c r="G47" s="72">
        <f t="shared" si="4"/>
        <v>0</v>
      </c>
      <c r="H47" s="72">
        <f t="shared" si="5"/>
        <v>0</v>
      </c>
      <c r="I47" s="72">
        <f t="shared" si="6"/>
        <v>0</v>
      </c>
      <c r="J47" s="72"/>
      <c r="K47" s="72">
        <f t="shared" si="7"/>
        <v>0</v>
      </c>
      <c r="L47" s="72">
        <f t="shared" si="8"/>
        <v>0</v>
      </c>
      <c r="M47" s="72">
        <f t="shared" si="9"/>
        <v>0</v>
      </c>
      <c r="N47" s="72">
        <f t="shared" si="10"/>
        <v>0</v>
      </c>
      <c r="O47" s="72">
        <f t="shared" si="11"/>
        <v>0</v>
      </c>
      <c r="P47" s="72">
        <f t="shared" si="12"/>
        <v>0</v>
      </c>
      <c r="Q47" s="72">
        <f t="shared" si="13"/>
        <v>0</v>
      </c>
      <c r="R47" s="72">
        <f t="shared" si="14"/>
        <v>0</v>
      </c>
      <c r="S47" s="72">
        <f t="shared" si="15"/>
        <v>0</v>
      </c>
      <c r="T47" s="72">
        <f t="shared" si="16"/>
        <v>0</v>
      </c>
      <c r="U47" s="72">
        <f t="shared" si="17"/>
        <v>0</v>
      </c>
      <c r="V47" s="72">
        <f t="shared" si="18"/>
        <v>0</v>
      </c>
      <c r="W47" s="72">
        <f t="shared" si="19"/>
        <v>0</v>
      </c>
      <c r="X47" s="72">
        <f t="shared" si="20"/>
        <v>0</v>
      </c>
      <c r="Y47" s="72" t="str">
        <f t="shared" si="21"/>
        <v/>
      </c>
      <c r="Z47" s="72" t="str">
        <f t="shared" si="22"/>
        <v/>
      </c>
      <c r="AA47" s="72" t="str">
        <f t="shared" si="23"/>
        <v/>
      </c>
      <c r="AB47" s="72" t="str">
        <f t="shared" si="24"/>
        <v/>
      </c>
      <c r="AC47" s="72" t="str">
        <f t="shared" si="25"/>
        <v/>
      </c>
      <c r="AD47" s="72" t="str">
        <f t="shared" si="26"/>
        <v/>
      </c>
      <c r="AE47" s="72" t="str">
        <f t="shared" si="27"/>
        <v/>
      </c>
      <c r="AF47" s="72" t="str">
        <f t="shared" si="28"/>
        <v/>
      </c>
      <c r="AG47" s="72" t="str">
        <f t="shared" si="29"/>
        <v/>
      </c>
      <c r="AH47" s="72" t="str">
        <f t="shared" si="30"/>
        <v/>
      </c>
      <c r="AI47" s="72" t="str">
        <f t="shared" si="31"/>
        <v xml:space="preserve">zéro </v>
      </c>
      <c r="AJ47" s="72" t="str">
        <f t="shared" si="32"/>
        <v/>
      </c>
      <c r="AK47" s="72" t="str">
        <f t="shared" si="33"/>
        <v/>
      </c>
      <c r="AL47" s="72" t="str">
        <f t="shared" si="34"/>
        <v/>
      </c>
      <c r="AM47" s="72" t="str">
        <f t="shared" si="35"/>
        <v xml:space="preserve">DH </v>
      </c>
      <c r="AN47" s="72" t="str">
        <f t="shared" si="36"/>
        <v/>
      </c>
      <c r="AO47" s="72" t="str">
        <f t="shared" si="37"/>
        <v/>
      </c>
      <c r="AP47" s="72" t="str">
        <f t="shared" si="38"/>
        <v/>
      </c>
      <c r="AQ47" s="72" t="str">
        <f t="shared" si="39"/>
        <v/>
      </c>
      <c r="AR47" s="72" t="str">
        <f t="shared" si="40"/>
        <v xml:space="preserve"> </v>
      </c>
      <c r="AS47" s="72" t="str">
        <f t="shared" si="41"/>
        <v xml:space="preserve">cents </v>
      </c>
      <c r="AT47" s="72" t="str">
        <f t="shared" si="42"/>
        <v/>
      </c>
      <c r="AU47" s="72" t="str">
        <f t="shared" si="43"/>
        <v/>
      </c>
      <c r="AV47" s="72">
        <f t="shared" si="44"/>
        <v>0</v>
      </c>
      <c r="AW47" s="72" t="str">
        <f t="shared" si="45"/>
        <v xml:space="preserve">cents </v>
      </c>
      <c r="AX47" s="72" t="str">
        <f t="shared" si="46"/>
        <v/>
      </c>
      <c r="AY47" s="72" t="str">
        <f t="shared" si="47"/>
        <v/>
      </c>
      <c r="AZ47" s="72">
        <f t="shared" si="48"/>
        <v>0</v>
      </c>
      <c r="BA47" s="72" t="str">
        <f t="shared" si="49"/>
        <v xml:space="preserve">cents </v>
      </c>
      <c r="BB47" s="72" t="str">
        <f t="shared" si="50"/>
        <v/>
      </c>
      <c r="BC47" s="72" t="str">
        <f t="shared" si="51"/>
        <v/>
      </c>
      <c r="BD47" s="72" t="str">
        <f t="shared" si="52"/>
        <v/>
      </c>
      <c r="BE47" s="72" t="str">
        <f t="shared" si="53"/>
        <v/>
      </c>
      <c r="BF47" s="72" t="str">
        <f t="shared" si="54"/>
        <v/>
      </c>
      <c r="BG47" s="72" t="str">
        <f t="shared" si="55"/>
        <v/>
      </c>
      <c r="BH47" s="72" t="str">
        <f t="shared" si="56"/>
        <v/>
      </c>
      <c r="BI47" s="72" t="str">
        <f t="shared" si="57"/>
        <v/>
      </c>
      <c r="BJ47" s="72" t="str">
        <f t="shared" si="58"/>
        <v/>
      </c>
      <c r="BK47" s="72" t="str">
        <f t="shared" si="59"/>
        <v/>
      </c>
      <c r="BL47" s="72" t="str">
        <f t="shared" si="60"/>
        <v/>
      </c>
      <c r="BM47" s="72" t="str">
        <f t="shared" si="61"/>
        <v/>
      </c>
      <c r="BN47" s="72" t="str">
        <f t="shared" si="62"/>
        <v/>
      </c>
      <c r="BO47" s="72" t="str">
        <f t="shared" si="63"/>
        <v/>
      </c>
      <c r="BP47" s="72" t="str">
        <f t="shared" si="64"/>
        <v/>
      </c>
      <c r="BQ47" s="72" t="str">
        <f t="shared" si="65"/>
        <v/>
      </c>
      <c r="BR47" s="72" t="str">
        <f t="shared" si="66"/>
        <v/>
      </c>
      <c r="BS47" s="72" t="str">
        <f t="shared" si="67"/>
        <v/>
      </c>
      <c r="BT47" s="72" t="str">
        <f t="shared" si="68"/>
        <v/>
      </c>
      <c r="BU47" s="72" t="str">
        <f t="shared" si="69"/>
        <v/>
      </c>
      <c r="BV47" s="72" t="str">
        <f t="shared" si="70"/>
        <v/>
      </c>
      <c r="BW47" s="72">
        <f t="shared" si="71"/>
        <v>0</v>
      </c>
      <c r="BX47" s="72" t="str">
        <f t="shared" si="72"/>
        <v/>
      </c>
      <c r="BY47" s="72" t="str">
        <f t="shared" si="73"/>
        <v/>
      </c>
      <c r="BZ47" s="72" t="str">
        <f t="shared" si="74"/>
        <v/>
      </c>
      <c r="CA47" s="72">
        <f t="shared" si="75"/>
        <v>0</v>
      </c>
      <c r="CB47" s="72" t="str">
        <f t="shared" si="76"/>
        <v/>
      </c>
      <c r="CC47" s="72">
        <f t="shared" si="77"/>
        <v>0</v>
      </c>
      <c r="CD47" s="72" t="str">
        <f t="shared" si="78"/>
        <v/>
      </c>
      <c r="CE47" s="72" t="str">
        <f t="shared" si="79"/>
        <v/>
      </c>
      <c r="CF47" s="72">
        <f t="shared" si="80"/>
        <v>0</v>
      </c>
      <c r="CG47" s="72" t="str">
        <f t="shared" si="92"/>
        <v/>
      </c>
      <c r="CH47" s="72" t="str">
        <f t="shared" si="92"/>
        <v/>
      </c>
      <c r="CI47" s="72" t="str">
        <f t="shared" si="82"/>
        <v/>
      </c>
      <c r="CJ47" s="72" t="str">
        <f t="shared" si="93"/>
        <v/>
      </c>
      <c r="CK47" s="72" t="str">
        <f t="shared" si="93"/>
        <v/>
      </c>
      <c r="CL47" s="72" t="str">
        <f t="shared" si="93"/>
        <v/>
      </c>
      <c r="CM47" s="72" t="str">
        <f t="shared" si="84"/>
        <v/>
      </c>
      <c r="CN47" s="72" t="str">
        <f t="shared" si="85"/>
        <v/>
      </c>
      <c r="CO47" s="72" t="str">
        <f t="shared" si="86"/>
        <v/>
      </c>
      <c r="CP47" s="72" t="str">
        <f t="shared" si="87"/>
        <v/>
      </c>
      <c r="CQ47" s="72" t="str">
        <f t="shared" si="88"/>
        <v/>
      </c>
      <c r="CR47" s="72" t="str">
        <f t="shared" si="89"/>
        <v/>
      </c>
      <c r="CS47" s="72" t="str">
        <f t="shared" si="90"/>
        <v/>
      </c>
      <c r="CT47" s="72" t="str">
        <f t="shared" si="91"/>
        <v/>
      </c>
      <c r="CU47" s="72"/>
      <c r="CV47" s="72"/>
      <c r="CW47" s="73"/>
    </row>
    <row r="48" spans="1:101">
      <c r="A48" s="82"/>
      <c r="B48" s="74"/>
      <c r="C48" s="71" t="str">
        <f t="shared" si="0"/>
        <v xml:space="preserve">zéro DH </v>
      </c>
      <c r="D48" s="72" t="str">
        <f t="shared" si="1"/>
        <v xml:space="preserve">Zéro DH </v>
      </c>
      <c r="E48" s="72">
        <f t="shared" si="2"/>
        <v>0</v>
      </c>
      <c r="F48" s="72">
        <f t="shared" si="3"/>
        <v>0</v>
      </c>
      <c r="G48" s="72">
        <f t="shared" si="4"/>
        <v>0</v>
      </c>
      <c r="H48" s="72">
        <f t="shared" si="5"/>
        <v>0</v>
      </c>
      <c r="I48" s="72">
        <f t="shared" si="6"/>
        <v>0</v>
      </c>
      <c r="J48" s="72"/>
      <c r="K48" s="72">
        <f t="shared" si="7"/>
        <v>0</v>
      </c>
      <c r="L48" s="72">
        <f t="shared" si="8"/>
        <v>0</v>
      </c>
      <c r="M48" s="72">
        <f t="shared" si="9"/>
        <v>0</v>
      </c>
      <c r="N48" s="72">
        <f t="shared" si="10"/>
        <v>0</v>
      </c>
      <c r="O48" s="72">
        <f t="shared" si="11"/>
        <v>0</v>
      </c>
      <c r="P48" s="72">
        <f t="shared" si="12"/>
        <v>0</v>
      </c>
      <c r="Q48" s="72">
        <f t="shared" si="13"/>
        <v>0</v>
      </c>
      <c r="R48" s="72">
        <f t="shared" si="14"/>
        <v>0</v>
      </c>
      <c r="S48" s="72">
        <f t="shared" si="15"/>
        <v>0</v>
      </c>
      <c r="T48" s="72">
        <f t="shared" si="16"/>
        <v>0</v>
      </c>
      <c r="U48" s="72">
        <f t="shared" si="17"/>
        <v>0</v>
      </c>
      <c r="V48" s="72">
        <f t="shared" si="18"/>
        <v>0</v>
      </c>
      <c r="W48" s="72">
        <f t="shared" si="19"/>
        <v>0</v>
      </c>
      <c r="X48" s="72">
        <f t="shared" si="20"/>
        <v>0</v>
      </c>
      <c r="Y48" s="72" t="str">
        <f t="shared" si="21"/>
        <v/>
      </c>
      <c r="Z48" s="72" t="str">
        <f t="shared" si="22"/>
        <v/>
      </c>
      <c r="AA48" s="72" t="str">
        <f t="shared" si="23"/>
        <v/>
      </c>
      <c r="AB48" s="72" t="str">
        <f t="shared" si="24"/>
        <v/>
      </c>
      <c r="AC48" s="72" t="str">
        <f t="shared" si="25"/>
        <v/>
      </c>
      <c r="AD48" s="72" t="str">
        <f t="shared" si="26"/>
        <v/>
      </c>
      <c r="AE48" s="72" t="str">
        <f t="shared" si="27"/>
        <v/>
      </c>
      <c r="AF48" s="72" t="str">
        <f t="shared" si="28"/>
        <v/>
      </c>
      <c r="AG48" s="72" t="str">
        <f t="shared" si="29"/>
        <v/>
      </c>
      <c r="AH48" s="72" t="str">
        <f t="shared" si="30"/>
        <v/>
      </c>
      <c r="AI48" s="72" t="str">
        <f t="shared" si="31"/>
        <v xml:space="preserve">zéro </v>
      </c>
      <c r="AJ48" s="72" t="str">
        <f t="shared" si="32"/>
        <v/>
      </c>
      <c r="AK48" s="72" t="str">
        <f t="shared" si="33"/>
        <v/>
      </c>
      <c r="AL48" s="72" t="str">
        <f t="shared" si="34"/>
        <v/>
      </c>
      <c r="AM48" s="72" t="str">
        <f t="shared" si="35"/>
        <v xml:space="preserve">DH </v>
      </c>
      <c r="AN48" s="72" t="str">
        <f t="shared" si="36"/>
        <v/>
      </c>
      <c r="AO48" s="72" t="str">
        <f t="shared" si="37"/>
        <v/>
      </c>
      <c r="AP48" s="72" t="str">
        <f t="shared" si="38"/>
        <v/>
      </c>
      <c r="AQ48" s="72" t="str">
        <f t="shared" si="39"/>
        <v/>
      </c>
      <c r="AR48" s="72" t="str">
        <f t="shared" si="40"/>
        <v xml:space="preserve"> </v>
      </c>
      <c r="AS48" s="72" t="str">
        <f t="shared" si="41"/>
        <v xml:space="preserve">cents </v>
      </c>
      <c r="AT48" s="72" t="str">
        <f t="shared" si="42"/>
        <v/>
      </c>
      <c r="AU48" s="72" t="str">
        <f t="shared" si="43"/>
        <v/>
      </c>
      <c r="AV48" s="72">
        <f t="shared" si="44"/>
        <v>0</v>
      </c>
      <c r="AW48" s="72" t="str">
        <f t="shared" si="45"/>
        <v xml:space="preserve">cents </v>
      </c>
      <c r="AX48" s="72" t="str">
        <f t="shared" si="46"/>
        <v/>
      </c>
      <c r="AY48" s="72" t="str">
        <f t="shared" si="47"/>
        <v/>
      </c>
      <c r="AZ48" s="72">
        <f t="shared" si="48"/>
        <v>0</v>
      </c>
      <c r="BA48" s="72" t="str">
        <f t="shared" si="49"/>
        <v xml:space="preserve">cents </v>
      </c>
      <c r="BB48" s="72" t="str">
        <f t="shared" si="50"/>
        <v/>
      </c>
      <c r="BC48" s="72" t="str">
        <f t="shared" si="51"/>
        <v/>
      </c>
      <c r="BD48" s="72" t="str">
        <f t="shared" si="52"/>
        <v/>
      </c>
      <c r="BE48" s="72" t="str">
        <f t="shared" si="53"/>
        <v/>
      </c>
      <c r="BF48" s="72" t="str">
        <f t="shared" si="54"/>
        <v/>
      </c>
      <c r="BG48" s="72" t="str">
        <f t="shared" si="55"/>
        <v/>
      </c>
      <c r="BH48" s="72" t="str">
        <f t="shared" si="56"/>
        <v/>
      </c>
      <c r="BI48" s="72" t="str">
        <f t="shared" si="57"/>
        <v/>
      </c>
      <c r="BJ48" s="72" t="str">
        <f t="shared" si="58"/>
        <v/>
      </c>
      <c r="BK48" s="72" t="str">
        <f t="shared" si="59"/>
        <v/>
      </c>
      <c r="BL48" s="72" t="str">
        <f t="shared" si="60"/>
        <v/>
      </c>
      <c r="BM48" s="72" t="str">
        <f t="shared" si="61"/>
        <v/>
      </c>
      <c r="BN48" s="72" t="str">
        <f t="shared" si="62"/>
        <v/>
      </c>
      <c r="BO48" s="72" t="str">
        <f t="shared" si="63"/>
        <v/>
      </c>
      <c r="BP48" s="72" t="str">
        <f t="shared" si="64"/>
        <v/>
      </c>
      <c r="BQ48" s="72" t="str">
        <f t="shared" si="65"/>
        <v/>
      </c>
      <c r="BR48" s="72" t="str">
        <f t="shared" si="66"/>
        <v/>
      </c>
      <c r="BS48" s="72" t="str">
        <f t="shared" si="67"/>
        <v/>
      </c>
      <c r="BT48" s="72" t="str">
        <f t="shared" si="68"/>
        <v/>
      </c>
      <c r="BU48" s="72" t="str">
        <f t="shared" si="69"/>
        <v/>
      </c>
      <c r="BV48" s="72" t="str">
        <f t="shared" si="70"/>
        <v/>
      </c>
      <c r="BW48" s="72">
        <f t="shared" si="71"/>
        <v>0</v>
      </c>
      <c r="BX48" s="72" t="str">
        <f t="shared" si="72"/>
        <v/>
      </c>
      <c r="BY48" s="72" t="str">
        <f t="shared" si="73"/>
        <v/>
      </c>
      <c r="BZ48" s="72" t="str">
        <f t="shared" si="74"/>
        <v/>
      </c>
      <c r="CA48" s="72">
        <f t="shared" si="75"/>
        <v>0</v>
      </c>
      <c r="CB48" s="72" t="str">
        <f t="shared" si="76"/>
        <v/>
      </c>
      <c r="CC48" s="72">
        <f t="shared" si="77"/>
        <v>0</v>
      </c>
      <c r="CD48" s="72" t="str">
        <f t="shared" si="78"/>
        <v/>
      </c>
      <c r="CE48" s="72" t="str">
        <f t="shared" si="79"/>
        <v/>
      </c>
      <c r="CF48" s="72">
        <f t="shared" si="80"/>
        <v>0</v>
      </c>
      <c r="CG48" s="72" t="str">
        <f t="shared" si="92"/>
        <v/>
      </c>
      <c r="CH48" s="72" t="str">
        <f t="shared" si="92"/>
        <v/>
      </c>
      <c r="CI48" s="72" t="str">
        <f t="shared" si="82"/>
        <v/>
      </c>
      <c r="CJ48" s="72" t="str">
        <f t="shared" si="93"/>
        <v/>
      </c>
      <c r="CK48" s="72" t="str">
        <f t="shared" si="93"/>
        <v/>
      </c>
      <c r="CL48" s="72" t="str">
        <f t="shared" si="93"/>
        <v/>
      </c>
      <c r="CM48" s="72" t="str">
        <f t="shared" si="84"/>
        <v/>
      </c>
      <c r="CN48" s="72" t="str">
        <f t="shared" si="85"/>
        <v/>
      </c>
      <c r="CO48" s="72" t="str">
        <f t="shared" si="86"/>
        <v/>
      </c>
      <c r="CP48" s="72" t="str">
        <f t="shared" si="87"/>
        <v/>
      </c>
      <c r="CQ48" s="72" t="str">
        <f t="shared" si="88"/>
        <v/>
      </c>
      <c r="CR48" s="72" t="str">
        <f t="shared" si="89"/>
        <v/>
      </c>
      <c r="CS48" s="72" t="str">
        <f t="shared" si="90"/>
        <v/>
      </c>
      <c r="CT48" s="72" t="str">
        <f t="shared" si="91"/>
        <v/>
      </c>
      <c r="CU48" s="72"/>
      <c r="CV48" s="72"/>
      <c r="CW48" s="73"/>
    </row>
    <row r="49" spans="1:101">
      <c r="A49" s="82"/>
      <c r="B49" s="74"/>
      <c r="C49" s="71" t="str">
        <f t="shared" si="0"/>
        <v xml:space="preserve">zéro DH </v>
      </c>
      <c r="D49" s="72" t="str">
        <f t="shared" si="1"/>
        <v xml:space="preserve">Zéro DH </v>
      </c>
      <c r="E49" s="72">
        <f t="shared" si="2"/>
        <v>0</v>
      </c>
      <c r="F49" s="72">
        <f t="shared" si="3"/>
        <v>0</v>
      </c>
      <c r="G49" s="72">
        <f t="shared" si="4"/>
        <v>0</v>
      </c>
      <c r="H49" s="72">
        <f t="shared" si="5"/>
        <v>0</v>
      </c>
      <c r="I49" s="72">
        <f t="shared" si="6"/>
        <v>0</v>
      </c>
      <c r="J49" s="72"/>
      <c r="K49" s="72">
        <f t="shared" si="7"/>
        <v>0</v>
      </c>
      <c r="L49" s="72">
        <f t="shared" si="8"/>
        <v>0</v>
      </c>
      <c r="M49" s="72">
        <f t="shared" si="9"/>
        <v>0</v>
      </c>
      <c r="N49" s="72">
        <f t="shared" si="10"/>
        <v>0</v>
      </c>
      <c r="O49" s="72">
        <f t="shared" si="11"/>
        <v>0</v>
      </c>
      <c r="P49" s="72">
        <f t="shared" si="12"/>
        <v>0</v>
      </c>
      <c r="Q49" s="72">
        <f t="shared" si="13"/>
        <v>0</v>
      </c>
      <c r="R49" s="72">
        <f t="shared" si="14"/>
        <v>0</v>
      </c>
      <c r="S49" s="72">
        <f t="shared" si="15"/>
        <v>0</v>
      </c>
      <c r="T49" s="72">
        <f t="shared" si="16"/>
        <v>0</v>
      </c>
      <c r="U49" s="72">
        <f t="shared" si="17"/>
        <v>0</v>
      </c>
      <c r="V49" s="72">
        <f t="shared" si="18"/>
        <v>0</v>
      </c>
      <c r="W49" s="72">
        <f t="shared" si="19"/>
        <v>0</v>
      </c>
      <c r="X49" s="72">
        <f t="shared" si="20"/>
        <v>0</v>
      </c>
      <c r="Y49" s="72" t="str">
        <f t="shared" si="21"/>
        <v/>
      </c>
      <c r="Z49" s="72" t="str">
        <f t="shared" si="22"/>
        <v/>
      </c>
      <c r="AA49" s="72" t="str">
        <f t="shared" si="23"/>
        <v/>
      </c>
      <c r="AB49" s="72" t="str">
        <f t="shared" si="24"/>
        <v/>
      </c>
      <c r="AC49" s="72" t="str">
        <f t="shared" si="25"/>
        <v/>
      </c>
      <c r="AD49" s="72" t="str">
        <f t="shared" si="26"/>
        <v/>
      </c>
      <c r="AE49" s="72" t="str">
        <f t="shared" si="27"/>
        <v/>
      </c>
      <c r="AF49" s="72" t="str">
        <f t="shared" si="28"/>
        <v/>
      </c>
      <c r="AG49" s="72" t="str">
        <f t="shared" si="29"/>
        <v/>
      </c>
      <c r="AH49" s="72" t="str">
        <f t="shared" si="30"/>
        <v/>
      </c>
      <c r="AI49" s="72" t="str">
        <f t="shared" si="31"/>
        <v xml:space="preserve">zéro </v>
      </c>
      <c r="AJ49" s="72" t="str">
        <f t="shared" si="32"/>
        <v/>
      </c>
      <c r="AK49" s="72" t="str">
        <f t="shared" si="33"/>
        <v/>
      </c>
      <c r="AL49" s="72" t="str">
        <f t="shared" si="34"/>
        <v/>
      </c>
      <c r="AM49" s="72" t="str">
        <f t="shared" si="35"/>
        <v xml:space="preserve">DH </v>
      </c>
      <c r="AN49" s="72" t="str">
        <f t="shared" si="36"/>
        <v/>
      </c>
      <c r="AO49" s="72" t="str">
        <f t="shared" si="37"/>
        <v/>
      </c>
      <c r="AP49" s="72" t="str">
        <f t="shared" si="38"/>
        <v/>
      </c>
      <c r="AQ49" s="72" t="str">
        <f t="shared" si="39"/>
        <v/>
      </c>
      <c r="AR49" s="72" t="str">
        <f t="shared" si="40"/>
        <v xml:space="preserve"> </v>
      </c>
      <c r="AS49" s="72" t="str">
        <f t="shared" si="41"/>
        <v xml:space="preserve">cents </v>
      </c>
      <c r="AT49" s="72" t="str">
        <f t="shared" si="42"/>
        <v/>
      </c>
      <c r="AU49" s="72" t="str">
        <f t="shared" si="43"/>
        <v/>
      </c>
      <c r="AV49" s="72">
        <f t="shared" si="44"/>
        <v>0</v>
      </c>
      <c r="AW49" s="72" t="str">
        <f t="shared" si="45"/>
        <v xml:space="preserve">cents </v>
      </c>
      <c r="AX49" s="72" t="str">
        <f t="shared" si="46"/>
        <v/>
      </c>
      <c r="AY49" s="72" t="str">
        <f t="shared" si="47"/>
        <v/>
      </c>
      <c r="AZ49" s="72">
        <f t="shared" si="48"/>
        <v>0</v>
      </c>
      <c r="BA49" s="72" t="str">
        <f t="shared" si="49"/>
        <v xml:space="preserve">cents </v>
      </c>
      <c r="BB49" s="72" t="str">
        <f t="shared" si="50"/>
        <v/>
      </c>
      <c r="BC49" s="72" t="str">
        <f t="shared" si="51"/>
        <v/>
      </c>
      <c r="BD49" s="72" t="str">
        <f t="shared" si="52"/>
        <v/>
      </c>
      <c r="BE49" s="72" t="str">
        <f t="shared" si="53"/>
        <v/>
      </c>
      <c r="BF49" s="72" t="str">
        <f t="shared" si="54"/>
        <v/>
      </c>
      <c r="BG49" s="72" t="str">
        <f t="shared" si="55"/>
        <v/>
      </c>
      <c r="BH49" s="72" t="str">
        <f t="shared" si="56"/>
        <v/>
      </c>
      <c r="BI49" s="72" t="str">
        <f t="shared" si="57"/>
        <v/>
      </c>
      <c r="BJ49" s="72" t="str">
        <f t="shared" si="58"/>
        <v/>
      </c>
      <c r="BK49" s="72" t="str">
        <f t="shared" si="59"/>
        <v/>
      </c>
      <c r="BL49" s="72" t="str">
        <f t="shared" si="60"/>
        <v/>
      </c>
      <c r="BM49" s="72" t="str">
        <f t="shared" si="61"/>
        <v/>
      </c>
      <c r="BN49" s="72" t="str">
        <f t="shared" si="62"/>
        <v/>
      </c>
      <c r="BO49" s="72" t="str">
        <f t="shared" si="63"/>
        <v/>
      </c>
      <c r="BP49" s="72" t="str">
        <f t="shared" si="64"/>
        <v/>
      </c>
      <c r="BQ49" s="72" t="str">
        <f t="shared" si="65"/>
        <v/>
      </c>
      <c r="BR49" s="72" t="str">
        <f t="shared" si="66"/>
        <v/>
      </c>
      <c r="BS49" s="72" t="str">
        <f t="shared" si="67"/>
        <v/>
      </c>
      <c r="BT49" s="72" t="str">
        <f t="shared" si="68"/>
        <v/>
      </c>
      <c r="BU49" s="72" t="str">
        <f t="shared" si="69"/>
        <v/>
      </c>
      <c r="BV49" s="72" t="str">
        <f t="shared" si="70"/>
        <v/>
      </c>
      <c r="BW49" s="72">
        <f t="shared" si="71"/>
        <v>0</v>
      </c>
      <c r="BX49" s="72" t="str">
        <f t="shared" si="72"/>
        <v/>
      </c>
      <c r="BY49" s="72" t="str">
        <f t="shared" si="73"/>
        <v/>
      </c>
      <c r="BZ49" s="72" t="str">
        <f t="shared" si="74"/>
        <v/>
      </c>
      <c r="CA49" s="72">
        <f t="shared" si="75"/>
        <v>0</v>
      </c>
      <c r="CB49" s="72" t="str">
        <f t="shared" si="76"/>
        <v/>
      </c>
      <c r="CC49" s="72">
        <f t="shared" si="77"/>
        <v>0</v>
      </c>
      <c r="CD49" s="72" t="str">
        <f t="shared" si="78"/>
        <v/>
      </c>
      <c r="CE49" s="72" t="str">
        <f t="shared" si="79"/>
        <v/>
      </c>
      <c r="CF49" s="72">
        <f t="shared" si="80"/>
        <v>0</v>
      </c>
      <c r="CG49" s="72" t="str">
        <f t="shared" si="92"/>
        <v/>
      </c>
      <c r="CH49" s="72" t="str">
        <f t="shared" si="92"/>
        <v/>
      </c>
      <c r="CI49" s="72" t="str">
        <f t="shared" si="82"/>
        <v/>
      </c>
      <c r="CJ49" s="72" t="str">
        <f t="shared" si="93"/>
        <v/>
      </c>
      <c r="CK49" s="72" t="str">
        <f t="shared" si="93"/>
        <v/>
      </c>
      <c r="CL49" s="72" t="str">
        <f t="shared" si="93"/>
        <v/>
      </c>
      <c r="CM49" s="72" t="str">
        <f t="shared" si="84"/>
        <v/>
      </c>
      <c r="CN49" s="72" t="str">
        <f t="shared" si="85"/>
        <v/>
      </c>
      <c r="CO49" s="72" t="str">
        <f t="shared" si="86"/>
        <v/>
      </c>
      <c r="CP49" s="72" t="str">
        <f t="shared" si="87"/>
        <v/>
      </c>
      <c r="CQ49" s="72" t="str">
        <f t="shared" si="88"/>
        <v/>
      </c>
      <c r="CR49" s="72" t="str">
        <f t="shared" si="89"/>
        <v/>
      </c>
      <c r="CS49" s="72" t="str">
        <f t="shared" si="90"/>
        <v/>
      </c>
      <c r="CT49" s="72" t="str">
        <f t="shared" si="91"/>
        <v/>
      </c>
      <c r="CU49" s="72"/>
      <c r="CV49" s="72"/>
      <c r="CW49" s="73"/>
    </row>
    <row r="50" spans="1:101">
      <c r="A50" s="82"/>
      <c r="B50" s="74"/>
      <c r="C50" s="71" t="str">
        <f t="shared" si="0"/>
        <v xml:space="preserve">zéro DH </v>
      </c>
      <c r="D50" s="72" t="str">
        <f t="shared" si="1"/>
        <v xml:space="preserve">Zéro DH </v>
      </c>
      <c r="E50" s="72">
        <f t="shared" si="2"/>
        <v>0</v>
      </c>
      <c r="F50" s="72">
        <f t="shared" si="3"/>
        <v>0</v>
      </c>
      <c r="G50" s="72">
        <f t="shared" si="4"/>
        <v>0</v>
      </c>
      <c r="H50" s="72">
        <f t="shared" si="5"/>
        <v>0</v>
      </c>
      <c r="I50" s="72">
        <f t="shared" si="6"/>
        <v>0</v>
      </c>
      <c r="J50" s="72"/>
      <c r="K50" s="72">
        <f t="shared" si="7"/>
        <v>0</v>
      </c>
      <c r="L50" s="72">
        <f t="shared" si="8"/>
        <v>0</v>
      </c>
      <c r="M50" s="72">
        <f t="shared" si="9"/>
        <v>0</v>
      </c>
      <c r="N50" s="72">
        <f t="shared" si="10"/>
        <v>0</v>
      </c>
      <c r="O50" s="72">
        <f t="shared" si="11"/>
        <v>0</v>
      </c>
      <c r="P50" s="72">
        <f t="shared" si="12"/>
        <v>0</v>
      </c>
      <c r="Q50" s="72">
        <f t="shared" si="13"/>
        <v>0</v>
      </c>
      <c r="R50" s="72">
        <f t="shared" si="14"/>
        <v>0</v>
      </c>
      <c r="S50" s="72">
        <f t="shared" si="15"/>
        <v>0</v>
      </c>
      <c r="T50" s="72">
        <f t="shared" si="16"/>
        <v>0</v>
      </c>
      <c r="U50" s="72">
        <f t="shared" si="17"/>
        <v>0</v>
      </c>
      <c r="V50" s="72">
        <f t="shared" si="18"/>
        <v>0</v>
      </c>
      <c r="W50" s="72">
        <f t="shared" si="19"/>
        <v>0</v>
      </c>
      <c r="X50" s="72">
        <f t="shared" si="20"/>
        <v>0</v>
      </c>
      <c r="Y50" s="72" t="str">
        <f t="shared" si="21"/>
        <v/>
      </c>
      <c r="Z50" s="72" t="str">
        <f t="shared" si="22"/>
        <v/>
      </c>
      <c r="AA50" s="72" t="str">
        <f t="shared" si="23"/>
        <v/>
      </c>
      <c r="AB50" s="72" t="str">
        <f t="shared" si="24"/>
        <v/>
      </c>
      <c r="AC50" s="72" t="str">
        <f t="shared" si="25"/>
        <v/>
      </c>
      <c r="AD50" s="72" t="str">
        <f t="shared" si="26"/>
        <v/>
      </c>
      <c r="AE50" s="72" t="str">
        <f t="shared" si="27"/>
        <v/>
      </c>
      <c r="AF50" s="72" t="str">
        <f t="shared" si="28"/>
        <v/>
      </c>
      <c r="AG50" s="72" t="str">
        <f t="shared" si="29"/>
        <v/>
      </c>
      <c r="AH50" s="72" t="str">
        <f t="shared" si="30"/>
        <v/>
      </c>
      <c r="AI50" s="72" t="str">
        <f t="shared" si="31"/>
        <v xml:space="preserve">zéro </v>
      </c>
      <c r="AJ50" s="72" t="str">
        <f t="shared" si="32"/>
        <v/>
      </c>
      <c r="AK50" s="72" t="str">
        <f t="shared" si="33"/>
        <v/>
      </c>
      <c r="AL50" s="72" t="str">
        <f t="shared" si="34"/>
        <v/>
      </c>
      <c r="AM50" s="72" t="str">
        <f t="shared" si="35"/>
        <v xml:space="preserve">DH </v>
      </c>
      <c r="AN50" s="72" t="str">
        <f t="shared" si="36"/>
        <v/>
      </c>
      <c r="AO50" s="72" t="str">
        <f t="shared" si="37"/>
        <v/>
      </c>
      <c r="AP50" s="72" t="str">
        <f t="shared" si="38"/>
        <v/>
      </c>
      <c r="AQ50" s="72" t="str">
        <f t="shared" si="39"/>
        <v/>
      </c>
      <c r="AR50" s="72" t="str">
        <f t="shared" si="40"/>
        <v xml:space="preserve"> </v>
      </c>
      <c r="AS50" s="72" t="str">
        <f t="shared" si="41"/>
        <v xml:space="preserve">cents </v>
      </c>
      <c r="AT50" s="72" t="str">
        <f t="shared" si="42"/>
        <v/>
      </c>
      <c r="AU50" s="72" t="str">
        <f t="shared" si="43"/>
        <v/>
      </c>
      <c r="AV50" s="72">
        <f t="shared" si="44"/>
        <v>0</v>
      </c>
      <c r="AW50" s="72" t="str">
        <f t="shared" si="45"/>
        <v xml:space="preserve">cents </v>
      </c>
      <c r="AX50" s="72" t="str">
        <f t="shared" si="46"/>
        <v/>
      </c>
      <c r="AY50" s="72" t="str">
        <f t="shared" si="47"/>
        <v/>
      </c>
      <c r="AZ50" s="72">
        <f t="shared" si="48"/>
        <v>0</v>
      </c>
      <c r="BA50" s="72" t="str">
        <f t="shared" si="49"/>
        <v xml:space="preserve">cents </v>
      </c>
      <c r="BB50" s="72" t="str">
        <f t="shared" si="50"/>
        <v/>
      </c>
      <c r="BC50" s="72" t="str">
        <f t="shared" si="51"/>
        <v/>
      </c>
      <c r="BD50" s="72" t="str">
        <f t="shared" si="52"/>
        <v/>
      </c>
      <c r="BE50" s="72" t="str">
        <f t="shared" si="53"/>
        <v/>
      </c>
      <c r="BF50" s="72" t="str">
        <f t="shared" si="54"/>
        <v/>
      </c>
      <c r="BG50" s="72" t="str">
        <f t="shared" si="55"/>
        <v/>
      </c>
      <c r="BH50" s="72" t="str">
        <f t="shared" si="56"/>
        <v/>
      </c>
      <c r="BI50" s="72" t="str">
        <f t="shared" si="57"/>
        <v/>
      </c>
      <c r="BJ50" s="72" t="str">
        <f t="shared" si="58"/>
        <v/>
      </c>
      <c r="BK50" s="72" t="str">
        <f t="shared" si="59"/>
        <v/>
      </c>
      <c r="BL50" s="72" t="str">
        <f t="shared" si="60"/>
        <v/>
      </c>
      <c r="BM50" s="72" t="str">
        <f t="shared" si="61"/>
        <v/>
      </c>
      <c r="BN50" s="72" t="str">
        <f t="shared" si="62"/>
        <v/>
      </c>
      <c r="BO50" s="72" t="str">
        <f t="shared" si="63"/>
        <v/>
      </c>
      <c r="BP50" s="72" t="str">
        <f t="shared" si="64"/>
        <v/>
      </c>
      <c r="BQ50" s="72" t="str">
        <f t="shared" si="65"/>
        <v/>
      </c>
      <c r="BR50" s="72" t="str">
        <f t="shared" si="66"/>
        <v/>
      </c>
      <c r="BS50" s="72" t="str">
        <f t="shared" si="67"/>
        <v/>
      </c>
      <c r="BT50" s="72" t="str">
        <f t="shared" si="68"/>
        <v/>
      </c>
      <c r="BU50" s="72" t="str">
        <f t="shared" si="69"/>
        <v/>
      </c>
      <c r="BV50" s="72" t="str">
        <f t="shared" si="70"/>
        <v/>
      </c>
      <c r="BW50" s="72">
        <f t="shared" si="71"/>
        <v>0</v>
      </c>
      <c r="BX50" s="72" t="str">
        <f t="shared" si="72"/>
        <v/>
      </c>
      <c r="BY50" s="72" t="str">
        <f t="shared" si="73"/>
        <v/>
      </c>
      <c r="BZ50" s="72" t="str">
        <f t="shared" si="74"/>
        <v/>
      </c>
      <c r="CA50" s="72">
        <f t="shared" si="75"/>
        <v>0</v>
      </c>
      <c r="CB50" s="72" t="str">
        <f t="shared" si="76"/>
        <v/>
      </c>
      <c r="CC50" s="72">
        <f t="shared" si="77"/>
        <v>0</v>
      </c>
      <c r="CD50" s="72" t="str">
        <f t="shared" si="78"/>
        <v/>
      </c>
      <c r="CE50" s="72" t="str">
        <f t="shared" si="79"/>
        <v/>
      </c>
      <c r="CF50" s="72">
        <f t="shared" si="80"/>
        <v>0</v>
      </c>
      <c r="CG50" s="72" t="str">
        <f t="shared" si="92"/>
        <v/>
      </c>
      <c r="CH50" s="72" t="str">
        <f t="shared" si="92"/>
        <v/>
      </c>
      <c r="CI50" s="72" t="str">
        <f t="shared" si="82"/>
        <v/>
      </c>
      <c r="CJ50" s="72" t="str">
        <f t="shared" si="93"/>
        <v/>
      </c>
      <c r="CK50" s="72" t="str">
        <f t="shared" si="93"/>
        <v/>
      </c>
      <c r="CL50" s="72" t="str">
        <f t="shared" si="93"/>
        <v/>
      </c>
      <c r="CM50" s="72" t="str">
        <f t="shared" si="84"/>
        <v/>
      </c>
      <c r="CN50" s="72" t="str">
        <f t="shared" si="85"/>
        <v/>
      </c>
      <c r="CO50" s="72" t="str">
        <f t="shared" si="86"/>
        <v/>
      </c>
      <c r="CP50" s="72" t="str">
        <f t="shared" si="87"/>
        <v/>
      </c>
      <c r="CQ50" s="72" t="str">
        <f t="shared" si="88"/>
        <v/>
      </c>
      <c r="CR50" s="72" t="str">
        <f t="shared" si="89"/>
        <v/>
      </c>
      <c r="CS50" s="72" t="str">
        <f t="shared" si="90"/>
        <v/>
      </c>
      <c r="CT50" s="72" t="str">
        <f t="shared" si="91"/>
        <v/>
      </c>
      <c r="CU50" s="72"/>
      <c r="CV50" s="72"/>
      <c r="CW50" s="73"/>
    </row>
    <row r="51" spans="1:101">
      <c r="A51" s="82"/>
      <c r="B51" s="74"/>
      <c r="C51" s="71" t="str">
        <f t="shared" si="0"/>
        <v xml:space="preserve">zéro DH </v>
      </c>
      <c r="D51" s="72" t="str">
        <f t="shared" si="1"/>
        <v xml:space="preserve">Zéro DH </v>
      </c>
      <c r="E51" s="72">
        <f t="shared" si="2"/>
        <v>0</v>
      </c>
      <c r="F51" s="72">
        <f t="shared" si="3"/>
        <v>0</v>
      </c>
      <c r="G51" s="72">
        <f t="shared" si="4"/>
        <v>0</v>
      </c>
      <c r="H51" s="72">
        <f t="shared" si="5"/>
        <v>0</v>
      </c>
      <c r="I51" s="72">
        <f t="shared" si="6"/>
        <v>0</v>
      </c>
      <c r="J51" s="72"/>
      <c r="K51" s="72">
        <f t="shared" si="7"/>
        <v>0</v>
      </c>
      <c r="L51" s="72">
        <f t="shared" si="8"/>
        <v>0</v>
      </c>
      <c r="M51" s="72">
        <f t="shared" si="9"/>
        <v>0</v>
      </c>
      <c r="N51" s="72">
        <f t="shared" si="10"/>
        <v>0</v>
      </c>
      <c r="O51" s="72">
        <f t="shared" si="11"/>
        <v>0</v>
      </c>
      <c r="P51" s="72">
        <f t="shared" si="12"/>
        <v>0</v>
      </c>
      <c r="Q51" s="72">
        <f t="shared" si="13"/>
        <v>0</v>
      </c>
      <c r="R51" s="72">
        <f t="shared" si="14"/>
        <v>0</v>
      </c>
      <c r="S51" s="72">
        <f t="shared" si="15"/>
        <v>0</v>
      </c>
      <c r="T51" s="72">
        <f t="shared" si="16"/>
        <v>0</v>
      </c>
      <c r="U51" s="72">
        <f t="shared" si="17"/>
        <v>0</v>
      </c>
      <c r="V51" s="72">
        <f t="shared" si="18"/>
        <v>0</v>
      </c>
      <c r="W51" s="72">
        <f t="shared" si="19"/>
        <v>0</v>
      </c>
      <c r="X51" s="72">
        <f t="shared" si="20"/>
        <v>0</v>
      </c>
      <c r="Y51" s="72" t="str">
        <f t="shared" si="21"/>
        <v/>
      </c>
      <c r="Z51" s="72" t="str">
        <f t="shared" si="22"/>
        <v/>
      </c>
      <c r="AA51" s="72" t="str">
        <f t="shared" si="23"/>
        <v/>
      </c>
      <c r="AB51" s="72" t="str">
        <f t="shared" si="24"/>
        <v/>
      </c>
      <c r="AC51" s="72" t="str">
        <f t="shared" si="25"/>
        <v/>
      </c>
      <c r="AD51" s="72" t="str">
        <f t="shared" si="26"/>
        <v/>
      </c>
      <c r="AE51" s="72" t="str">
        <f t="shared" si="27"/>
        <v/>
      </c>
      <c r="AF51" s="72" t="str">
        <f t="shared" si="28"/>
        <v/>
      </c>
      <c r="AG51" s="72" t="str">
        <f t="shared" si="29"/>
        <v/>
      </c>
      <c r="AH51" s="72" t="str">
        <f t="shared" si="30"/>
        <v/>
      </c>
      <c r="AI51" s="72" t="str">
        <f t="shared" si="31"/>
        <v xml:space="preserve">zéro </v>
      </c>
      <c r="AJ51" s="72" t="str">
        <f t="shared" si="32"/>
        <v/>
      </c>
      <c r="AK51" s="72" t="str">
        <f t="shared" si="33"/>
        <v/>
      </c>
      <c r="AL51" s="72" t="str">
        <f t="shared" si="34"/>
        <v/>
      </c>
      <c r="AM51" s="72" t="str">
        <f t="shared" si="35"/>
        <v xml:space="preserve">DH </v>
      </c>
      <c r="AN51" s="72" t="str">
        <f t="shared" si="36"/>
        <v/>
      </c>
      <c r="AO51" s="72" t="str">
        <f t="shared" si="37"/>
        <v/>
      </c>
      <c r="AP51" s="72" t="str">
        <f t="shared" si="38"/>
        <v/>
      </c>
      <c r="AQ51" s="72" t="str">
        <f t="shared" si="39"/>
        <v/>
      </c>
      <c r="AR51" s="72" t="str">
        <f t="shared" si="40"/>
        <v xml:space="preserve"> </v>
      </c>
      <c r="AS51" s="72" t="str">
        <f t="shared" si="41"/>
        <v xml:space="preserve">cents </v>
      </c>
      <c r="AT51" s="72" t="str">
        <f t="shared" si="42"/>
        <v/>
      </c>
      <c r="AU51" s="72" t="str">
        <f t="shared" si="43"/>
        <v/>
      </c>
      <c r="AV51" s="72">
        <f t="shared" si="44"/>
        <v>0</v>
      </c>
      <c r="AW51" s="72" t="str">
        <f t="shared" si="45"/>
        <v xml:space="preserve">cents </v>
      </c>
      <c r="AX51" s="72" t="str">
        <f t="shared" si="46"/>
        <v/>
      </c>
      <c r="AY51" s="72" t="str">
        <f t="shared" si="47"/>
        <v/>
      </c>
      <c r="AZ51" s="72">
        <f t="shared" si="48"/>
        <v>0</v>
      </c>
      <c r="BA51" s="72" t="str">
        <f t="shared" si="49"/>
        <v xml:space="preserve">cents </v>
      </c>
      <c r="BB51" s="72" t="str">
        <f t="shared" si="50"/>
        <v/>
      </c>
      <c r="BC51" s="72" t="str">
        <f t="shared" si="51"/>
        <v/>
      </c>
      <c r="BD51" s="72" t="str">
        <f t="shared" si="52"/>
        <v/>
      </c>
      <c r="BE51" s="72" t="str">
        <f t="shared" si="53"/>
        <v/>
      </c>
      <c r="BF51" s="72" t="str">
        <f t="shared" si="54"/>
        <v/>
      </c>
      <c r="BG51" s="72" t="str">
        <f t="shared" si="55"/>
        <v/>
      </c>
      <c r="BH51" s="72" t="str">
        <f t="shared" si="56"/>
        <v/>
      </c>
      <c r="BI51" s="72" t="str">
        <f t="shared" si="57"/>
        <v/>
      </c>
      <c r="BJ51" s="72" t="str">
        <f t="shared" si="58"/>
        <v/>
      </c>
      <c r="BK51" s="72" t="str">
        <f t="shared" si="59"/>
        <v/>
      </c>
      <c r="BL51" s="72" t="str">
        <f t="shared" si="60"/>
        <v/>
      </c>
      <c r="BM51" s="72" t="str">
        <f t="shared" si="61"/>
        <v/>
      </c>
      <c r="BN51" s="72" t="str">
        <f t="shared" si="62"/>
        <v/>
      </c>
      <c r="BO51" s="72" t="str">
        <f t="shared" si="63"/>
        <v/>
      </c>
      <c r="BP51" s="72" t="str">
        <f t="shared" si="64"/>
        <v/>
      </c>
      <c r="BQ51" s="72" t="str">
        <f t="shared" si="65"/>
        <v/>
      </c>
      <c r="BR51" s="72" t="str">
        <f t="shared" si="66"/>
        <v/>
      </c>
      <c r="BS51" s="72" t="str">
        <f t="shared" si="67"/>
        <v/>
      </c>
      <c r="BT51" s="72" t="str">
        <f t="shared" si="68"/>
        <v/>
      </c>
      <c r="BU51" s="72" t="str">
        <f t="shared" si="69"/>
        <v/>
      </c>
      <c r="BV51" s="72" t="str">
        <f t="shared" si="70"/>
        <v/>
      </c>
      <c r="BW51" s="72">
        <f t="shared" si="71"/>
        <v>0</v>
      </c>
      <c r="BX51" s="72" t="str">
        <f t="shared" si="72"/>
        <v/>
      </c>
      <c r="BY51" s="72" t="str">
        <f t="shared" si="73"/>
        <v/>
      </c>
      <c r="BZ51" s="72" t="str">
        <f t="shared" si="74"/>
        <v/>
      </c>
      <c r="CA51" s="72">
        <f t="shared" si="75"/>
        <v>0</v>
      </c>
      <c r="CB51" s="72" t="str">
        <f t="shared" si="76"/>
        <v/>
      </c>
      <c r="CC51" s="72">
        <f t="shared" si="77"/>
        <v>0</v>
      </c>
      <c r="CD51" s="72" t="str">
        <f t="shared" si="78"/>
        <v/>
      </c>
      <c r="CE51" s="72" t="str">
        <f t="shared" si="79"/>
        <v/>
      </c>
      <c r="CF51" s="72">
        <f t="shared" si="80"/>
        <v>0</v>
      </c>
      <c r="CG51" s="72" t="str">
        <f t="shared" si="92"/>
        <v/>
      </c>
      <c r="CH51" s="72" t="str">
        <f t="shared" si="92"/>
        <v/>
      </c>
      <c r="CI51" s="72" t="str">
        <f t="shared" si="82"/>
        <v/>
      </c>
      <c r="CJ51" s="72" t="str">
        <f t="shared" si="93"/>
        <v/>
      </c>
      <c r="CK51" s="72" t="str">
        <f t="shared" si="93"/>
        <v/>
      </c>
      <c r="CL51" s="72" t="str">
        <f t="shared" si="93"/>
        <v/>
      </c>
      <c r="CM51" s="72" t="str">
        <f t="shared" si="84"/>
        <v/>
      </c>
      <c r="CN51" s="72" t="str">
        <f t="shared" si="85"/>
        <v/>
      </c>
      <c r="CO51" s="72" t="str">
        <f t="shared" si="86"/>
        <v/>
      </c>
      <c r="CP51" s="72" t="str">
        <f t="shared" si="87"/>
        <v/>
      </c>
      <c r="CQ51" s="72" t="str">
        <f t="shared" si="88"/>
        <v/>
      </c>
      <c r="CR51" s="72" t="str">
        <f t="shared" si="89"/>
        <v/>
      </c>
      <c r="CS51" s="72" t="str">
        <f t="shared" si="90"/>
        <v/>
      </c>
      <c r="CT51" s="72" t="str">
        <f t="shared" si="91"/>
        <v/>
      </c>
      <c r="CU51" s="72"/>
      <c r="CV51" s="72"/>
      <c r="CW51" s="73"/>
    </row>
    <row r="52" spans="1:101">
      <c r="A52" s="82"/>
      <c r="B52" s="74"/>
      <c r="C52" s="71" t="str">
        <f t="shared" si="0"/>
        <v xml:space="preserve">zéro DH </v>
      </c>
      <c r="D52" s="72" t="str">
        <f t="shared" si="1"/>
        <v xml:space="preserve">Zéro DH </v>
      </c>
      <c r="E52" s="72">
        <f t="shared" si="2"/>
        <v>0</v>
      </c>
      <c r="F52" s="72">
        <f t="shared" si="3"/>
        <v>0</v>
      </c>
      <c r="G52" s="72">
        <f t="shared" si="4"/>
        <v>0</v>
      </c>
      <c r="H52" s="72">
        <f t="shared" si="5"/>
        <v>0</v>
      </c>
      <c r="I52" s="72">
        <f t="shared" si="6"/>
        <v>0</v>
      </c>
      <c r="J52" s="72"/>
      <c r="K52" s="72">
        <f t="shared" si="7"/>
        <v>0</v>
      </c>
      <c r="L52" s="72">
        <f t="shared" si="8"/>
        <v>0</v>
      </c>
      <c r="M52" s="72">
        <f t="shared" si="9"/>
        <v>0</v>
      </c>
      <c r="N52" s="72">
        <f t="shared" si="10"/>
        <v>0</v>
      </c>
      <c r="O52" s="72">
        <f t="shared" si="11"/>
        <v>0</v>
      </c>
      <c r="P52" s="72">
        <f t="shared" si="12"/>
        <v>0</v>
      </c>
      <c r="Q52" s="72">
        <f t="shared" si="13"/>
        <v>0</v>
      </c>
      <c r="R52" s="72">
        <f t="shared" si="14"/>
        <v>0</v>
      </c>
      <c r="S52" s="72">
        <f t="shared" si="15"/>
        <v>0</v>
      </c>
      <c r="T52" s="72">
        <f t="shared" si="16"/>
        <v>0</v>
      </c>
      <c r="U52" s="72">
        <f t="shared" si="17"/>
        <v>0</v>
      </c>
      <c r="V52" s="72">
        <f t="shared" si="18"/>
        <v>0</v>
      </c>
      <c r="W52" s="72">
        <f t="shared" si="19"/>
        <v>0</v>
      </c>
      <c r="X52" s="72">
        <f t="shared" si="20"/>
        <v>0</v>
      </c>
      <c r="Y52" s="72" t="str">
        <f t="shared" si="21"/>
        <v/>
      </c>
      <c r="Z52" s="72" t="str">
        <f t="shared" si="22"/>
        <v/>
      </c>
      <c r="AA52" s="72" t="str">
        <f t="shared" si="23"/>
        <v/>
      </c>
      <c r="AB52" s="72" t="str">
        <f t="shared" si="24"/>
        <v/>
      </c>
      <c r="AC52" s="72" t="str">
        <f t="shared" si="25"/>
        <v/>
      </c>
      <c r="AD52" s="72" t="str">
        <f t="shared" si="26"/>
        <v/>
      </c>
      <c r="AE52" s="72" t="str">
        <f t="shared" si="27"/>
        <v/>
      </c>
      <c r="AF52" s="72" t="str">
        <f t="shared" si="28"/>
        <v/>
      </c>
      <c r="AG52" s="72" t="str">
        <f t="shared" si="29"/>
        <v/>
      </c>
      <c r="AH52" s="72" t="str">
        <f t="shared" si="30"/>
        <v/>
      </c>
      <c r="AI52" s="72" t="str">
        <f t="shared" si="31"/>
        <v xml:space="preserve">zéro </v>
      </c>
      <c r="AJ52" s="72" t="str">
        <f t="shared" si="32"/>
        <v/>
      </c>
      <c r="AK52" s="72" t="str">
        <f t="shared" si="33"/>
        <v/>
      </c>
      <c r="AL52" s="72" t="str">
        <f t="shared" si="34"/>
        <v/>
      </c>
      <c r="AM52" s="72" t="str">
        <f t="shared" si="35"/>
        <v xml:space="preserve">DH </v>
      </c>
      <c r="AN52" s="72" t="str">
        <f t="shared" si="36"/>
        <v/>
      </c>
      <c r="AO52" s="72" t="str">
        <f t="shared" si="37"/>
        <v/>
      </c>
      <c r="AP52" s="72" t="str">
        <f t="shared" si="38"/>
        <v/>
      </c>
      <c r="AQ52" s="72" t="str">
        <f t="shared" si="39"/>
        <v/>
      </c>
      <c r="AR52" s="72" t="str">
        <f t="shared" si="40"/>
        <v xml:space="preserve"> </v>
      </c>
      <c r="AS52" s="72" t="str">
        <f t="shared" si="41"/>
        <v xml:space="preserve">cents </v>
      </c>
      <c r="AT52" s="72" t="str">
        <f t="shared" si="42"/>
        <v/>
      </c>
      <c r="AU52" s="72" t="str">
        <f t="shared" si="43"/>
        <v/>
      </c>
      <c r="AV52" s="72">
        <f t="shared" si="44"/>
        <v>0</v>
      </c>
      <c r="AW52" s="72" t="str">
        <f t="shared" si="45"/>
        <v xml:space="preserve">cents </v>
      </c>
      <c r="AX52" s="72" t="str">
        <f t="shared" si="46"/>
        <v/>
      </c>
      <c r="AY52" s="72" t="str">
        <f t="shared" si="47"/>
        <v/>
      </c>
      <c r="AZ52" s="72">
        <f t="shared" si="48"/>
        <v>0</v>
      </c>
      <c r="BA52" s="72" t="str">
        <f t="shared" si="49"/>
        <v xml:space="preserve">cents </v>
      </c>
      <c r="BB52" s="72" t="str">
        <f t="shared" si="50"/>
        <v/>
      </c>
      <c r="BC52" s="72" t="str">
        <f t="shared" si="51"/>
        <v/>
      </c>
      <c r="BD52" s="72" t="str">
        <f t="shared" si="52"/>
        <v/>
      </c>
      <c r="BE52" s="72" t="str">
        <f t="shared" si="53"/>
        <v/>
      </c>
      <c r="BF52" s="72" t="str">
        <f t="shared" si="54"/>
        <v/>
      </c>
      <c r="BG52" s="72" t="str">
        <f t="shared" si="55"/>
        <v/>
      </c>
      <c r="BH52" s="72" t="str">
        <f t="shared" si="56"/>
        <v/>
      </c>
      <c r="BI52" s="72" t="str">
        <f t="shared" si="57"/>
        <v/>
      </c>
      <c r="BJ52" s="72" t="str">
        <f t="shared" si="58"/>
        <v/>
      </c>
      <c r="BK52" s="72" t="str">
        <f t="shared" si="59"/>
        <v/>
      </c>
      <c r="BL52" s="72" t="str">
        <f t="shared" si="60"/>
        <v/>
      </c>
      <c r="BM52" s="72" t="str">
        <f t="shared" si="61"/>
        <v/>
      </c>
      <c r="BN52" s="72" t="str">
        <f t="shared" si="62"/>
        <v/>
      </c>
      <c r="BO52" s="72" t="str">
        <f t="shared" si="63"/>
        <v/>
      </c>
      <c r="BP52" s="72" t="str">
        <f t="shared" si="64"/>
        <v/>
      </c>
      <c r="BQ52" s="72" t="str">
        <f t="shared" si="65"/>
        <v/>
      </c>
      <c r="BR52" s="72" t="str">
        <f t="shared" si="66"/>
        <v/>
      </c>
      <c r="BS52" s="72" t="str">
        <f t="shared" si="67"/>
        <v/>
      </c>
      <c r="BT52" s="72" t="str">
        <f t="shared" si="68"/>
        <v/>
      </c>
      <c r="BU52" s="72" t="str">
        <f t="shared" si="69"/>
        <v/>
      </c>
      <c r="BV52" s="72" t="str">
        <f t="shared" si="70"/>
        <v/>
      </c>
      <c r="BW52" s="72">
        <f t="shared" si="71"/>
        <v>0</v>
      </c>
      <c r="BX52" s="72" t="str">
        <f t="shared" si="72"/>
        <v/>
      </c>
      <c r="BY52" s="72" t="str">
        <f t="shared" si="73"/>
        <v/>
      </c>
      <c r="BZ52" s="72" t="str">
        <f t="shared" si="74"/>
        <v/>
      </c>
      <c r="CA52" s="72">
        <f t="shared" si="75"/>
        <v>0</v>
      </c>
      <c r="CB52" s="72" t="str">
        <f t="shared" si="76"/>
        <v/>
      </c>
      <c r="CC52" s="72">
        <f t="shared" si="77"/>
        <v>0</v>
      </c>
      <c r="CD52" s="72" t="str">
        <f t="shared" si="78"/>
        <v/>
      </c>
      <c r="CE52" s="72" t="str">
        <f t="shared" si="79"/>
        <v/>
      </c>
      <c r="CF52" s="72">
        <f t="shared" si="80"/>
        <v>0</v>
      </c>
      <c r="CG52" s="72" t="str">
        <f t="shared" si="92"/>
        <v/>
      </c>
      <c r="CH52" s="72" t="str">
        <f t="shared" si="92"/>
        <v/>
      </c>
      <c r="CI52" s="72" t="str">
        <f t="shared" si="82"/>
        <v/>
      </c>
      <c r="CJ52" s="72" t="str">
        <f t="shared" si="93"/>
        <v/>
      </c>
      <c r="CK52" s="72" t="str">
        <f t="shared" si="93"/>
        <v/>
      </c>
      <c r="CL52" s="72" t="str">
        <f t="shared" si="93"/>
        <v/>
      </c>
      <c r="CM52" s="72" t="str">
        <f t="shared" si="84"/>
        <v/>
      </c>
      <c r="CN52" s="72" t="str">
        <f t="shared" si="85"/>
        <v/>
      </c>
      <c r="CO52" s="72" t="str">
        <f t="shared" si="86"/>
        <v/>
      </c>
      <c r="CP52" s="72" t="str">
        <f t="shared" si="87"/>
        <v/>
      </c>
      <c r="CQ52" s="72" t="str">
        <f t="shared" si="88"/>
        <v/>
      </c>
      <c r="CR52" s="72" t="str">
        <f t="shared" si="89"/>
        <v/>
      </c>
      <c r="CS52" s="72" t="str">
        <f t="shared" si="90"/>
        <v/>
      </c>
      <c r="CT52" s="72" t="str">
        <f t="shared" si="91"/>
        <v/>
      </c>
      <c r="CU52" s="72"/>
      <c r="CV52" s="72"/>
      <c r="CW52" s="73"/>
    </row>
    <row r="53" spans="1:101">
      <c r="A53" s="82"/>
      <c r="B53" s="74"/>
      <c r="C53" s="71" t="str">
        <f t="shared" si="0"/>
        <v xml:space="preserve">zéro DH </v>
      </c>
      <c r="D53" s="72" t="str">
        <f t="shared" si="1"/>
        <v xml:space="preserve">Zéro DH </v>
      </c>
      <c r="E53" s="72">
        <f t="shared" si="2"/>
        <v>0</v>
      </c>
      <c r="F53" s="72">
        <f t="shared" si="3"/>
        <v>0</v>
      </c>
      <c r="G53" s="72">
        <f t="shared" si="4"/>
        <v>0</v>
      </c>
      <c r="H53" s="72">
        <f t="shared" si="5"/>
        <v>0</v>
      </c>
      <c r="I53" s="72">
        <f t="shared" si="6"/>
        <v>0</v>
      </c>
      <c r="J53" s="72"/>
      <c r="K53" s="72">
        <f t="shared" si="7"/>
        <v>0</v>
      </c>
      <c r="L53" s="72">
        <f t="shared" si="8"/>
        <v>0</v>
      </c>
      <c r="M53" s="72">
        <f t="shared" si="9"/>
        <v>0</v>
      </c>
      <c r="N53" s="72">
        <f t="shared" si="10"/>
        <v>0</v>
      </c>
      <c r="O53" s="72">
        <f t="shared" si="11"/>
        <v>0</v>
      </c>
      <c r="P53" s="72">
        <f t="shared" si="12"/>
        <v>0</v>
      </c>
      <c r="Q53" s="72">
        <f t="shared" si="13"/>
        <v>0</v>
      </c>
      <c r="R53" s="72">
        <f t="shared" si="14"/>
        <v>0</v>
      </c>
      <c r="S53" s="72">
        <f t="shared" si="15"/>
        <v>0</v>
      </c>
      <c r="T53" s="72">
        <f t="shared" si="16"/>
        <v>0</v>
      </c>
      <c r="U53" s="72">
        <f t="shared" si="17"/>
        <v>0</v>
      </c>
      <c r="V53" s="72">
        <f t="shared" si="18"/>
        <v>0</v>
      </c>
      <c r="W53" s="72">
        <f t="shared" si="19"/>
        <v>0</v>
      </c>
      <c r="X53" s="72">
        <f t="shared" si="20"/>
        <v>0</v>
      </c>
      <c r="Y53" s="72" t="str">
        <f t="shared" si="21"/>
        <v/>
      </c>
      <c r="Z53" s="72" t="str">
        <f t="shared" si="22"/>
        <v/>
      </c>
      <c r="AA53" s="72" t="str">
        <f t="shared" si="23"/>
        <v/>
      </c>
      <c r="AB53" s="72" t="str">
        <f t="shared" si="24"/>
        <v/>
      </c>
      <c r="AC53" s="72" t="str">
        <f t="shared" si="25"/>
        <v/>
      </c>
      <c r="AD53" s="72" t="str">
        <f t="shared" si="26"/>
        <v/>
      </c>
      <c r="AE53" s="72" t="str">
        <f t="shared" si="27"/>
        <v/>
      </c>
      <c r="AF53" s="72" t="str">
        <f t="shared" si="28"/>
        <v/>
      </c>
      <c r="AG53" s="72" t="str">
        <f t="shared" si="29"/>
        <v/>
      </c>
      <c r="AH53" s="72" t="str">
        <f t="shared" si="30"/>
        <v/>
      </c>
      <c r="AI53" s="72" t="str">
        <f t="shared" si="31"/>
        <v xml:space="preserve">zéro </v>
      </c>
      <c r="AJ53" s="72" t="str">
        <f t="shared" si="32"/>
        <v/>
      </c>
      <c r="AK53" s="72" t="str">
        <f t="shared" si="33"/>
        <v/>
      </c>
      <c r="AL53" s="72" t="str">
        <f t="shared" si="34"/>
        <v/>
      </c>
      <c r="AM53" s="72" t="str">
        <f t="shared" si="35"/>
        <v xml:space="preserve">DH </v>
      </c>
      <c r="AN53" s="72" t="str">
        <f t="shared" si="36"/>
        <v/>
      </c>
      <c r="AO53" s="72" t="str">
        <f t="shared" si="37"/>
        <v/>
      </c>
      <c r="AP53" s="72" t="str">
        <f t="shared" si="38"/>
        <v/>
      </c>
      <c r="AQ53" s="72" t="str">
        <f t="shared" si="39"/>
        <v/>
      </c>
      <c r="AR53" s="72" t="str">
        <f t="shared" si="40"/>
        <v xml:space="preserve"> </v>
      </c>
      <c r="AS53" s="72" t="str">
        <f t="shared" si="41"/>
        <v xml:space="preserve">cents </v>
      </c>
      <c r="AT53" s="72" t="str">
        <f t="shared" si="42"/>
        <v/>
      </c>
      <c r="AU53" s="72" t="str">
        <f t="shared" si="43"/>
        <v/>
      </c>
      <c r="AV53" s="72">
        <f t="shared" si="44"/>
        <v>0</v>
      </c>
      <c r="AW53" s="72" t="str">
        <f t="shared" si="45"/>
        <v xml:space="preserve">cents </v>
      </c>
      <c r="AX53" s="72" t="str">
        <f t="shared" si="46"/>
        <v/>
      </c>
      <c r="AY53" s="72" t="str">
        <f t="shared" si="47"/>
        <v/>
      </c>
      <c r="AZ53" s="72">
        <f t="shared" si="48"/>
        <v>0</v>
      </c>
      <c r="BA53" s="72" t="str">
        <f t="shared" si="49"/>
        <v xml:space="preserve">cents </v>
      </c>
      <c r="BB53" s="72" t="str">
        <f t="shared" si="50"/>
        <v/>
      </c>
      <c r="BC53" s="72" t="str">
        <f t="shared" si="51"/>
        <v/>
      </c>
      <c r="BD53" s="72" t="str">
        <f t="shared" si="52"/>
        <v/>
      </c>
      <c r="BE53" s="72" t="str">
        <f t="shared" si="53"/>
        <v/>
      </c>
      <c r="BF53" s="72" t="str">
        <f t="shared" si="54"/>
        <v/>
      </c>
      <c r="BG53" s="72" t="str">
        <f t="shared" si="55"/>
        <v/>
      </c>
      <c r="BH53" s="72" t="str">
        <f t="shared" si="56"/>
        <v/>
      </c>
      <c r="BI53" s="72" t="str">
        <f t="shared" si="57"/>
        <v/>
      </c>
      <c r="BJ53" s="72" t="str">
        <f t="shared" si="58"/>
        <v/>
      </c>
      <c r="BK53" s="72" t="str">
        <f t="shared" si="59"/>
        <v/>
      </c>
      <c r="BL53" s="72" t="str">
        <f t="shared" si="60"/>
        <v/>
      </c>
      <c r="BM53" s="72" t="str">
        <f t="shared" si="61"/>
        <v/>
      </c>
      <c r="BN53" s="72" t="str">
        <f t="shared" si="62"/>
        <v/>
      </c>
      <c r="BO53" s="72" t="str">
        <f t="shared" si="63"/>
        <v/>
      </c>
      <c r="BP53" s="72" t="str">
        <f t="shared" si="64"/>
        <v/>
      </c>
      <c r="BQ53" s="72" t="str">
        <f t="shared" si="65"/>
        <v/>
      </c>
      <c r="BR53" s="72" t="str">
        <f t="shared" si="66"/>
        <v/>
      </c>
      <c r="BS53" s="72" t="str">
        <f t="shared" si="67"/>
        <v/>
      </c>
      <c r="BT53" s="72" t="str">
        <f t="shared" si="68"/>
        <v/>
      </c>
      <c r="BU53" s="72" t="str">
        <f t="shared" si="69"/>
        <v/>
      </c>
      <c r="BV53" s="72" t="str">
        <f t="shared" si="70"/>
        <v/>
      </c>
      <c r="BW53" s="72">
        <f t="shared" si="71"/>
        <v>0</v>
      </c>
      <c r="BX53" s="72" t="str">
        <f t="shared" si="72"/>
        <v/>
      </c>
      <c r="BY53" s="72" t="str">
        <f t="shared" si="73"/>
        <v/>
      </c>
      <c r="BZ53" s="72" t="str">
        <f t="shared" si="74"/>
        <v/>
      </c>
      <c r="CA53" s="72">
        <f t="shared" si="75"/>
        <v>0</v>
      </c>
      <c r="CB53" s="72" t="str">
        <f t="shared" si="76"/>
        <v/>
      </c>
      <c r="CC53" s="72">
        <f t="shared" si="77"/>
        <v>0</v>
      </c>
      <c r="CD53" s="72" t="str">
        <f t="shared" si="78"/>
        <v/>
      </c>
      <c r="CE53" s="72" t="str">
        <f t="shared" si="79"/>
        <v/>
      </c>
      <c r="CF53" s="72">
        <f t="shared" si="80"/>
        <v>0</v>
      </c>
      <c r="CG53" s="72" t="str">
        <f t="shared" si="92"/>
        <v/>
      </c>
      <c r="CH53" s="72" t="str">
        <f t="shared" si="92"/>
        <v/>
      </c>
      <c r="CI53" s="72" t="str">
        <f t="shared" si="82"/>
        <v/>
      </c>
      <c r="CJ53" s="72" t="str">
        <f t="shared" si="93"/>
        <v/>
      </c>
      <c r="CK53" s="72" t="str">
        <f t="shared" si="93"/>
        <v/>
      </c>
      <c r="CL53" s="72" t="str">
        <f t="shared" si="93"/>
        <v/>
      </c>
      <c r="CM53" s="72" t="str">
        <f t="shared" si="84"/>
        <v/>
      </c>
      <c r="CN53" s="72" t="str">
        <f t="shared" si="85"/>
        <v/>
      </c>
      <c r="CO53" s="72" t="str">
        <f t="shared" si="86"/>
        <v/>
      </c>
      <c r="CP53" s="72" t="str">
        <f t="shared" si="87"/>
        <v/>
      </c>
      <c r="CQ53" s="72" t="str">
        <f t="shared" si="88"/>
        <v/>
      </c>
      <c r="CR53" s="72" t="str">
        <f t="shared" si="89"/>
        <v/>
      </c>
      <c r="CS53" s="72" t="str">
        <f t="shared" si="90"/>
        <v/>
      </c>
      <c r="CT53" s="72" t="str">
        <f t="shared" si="91"/>
        <v/>
      </c>
      <c r="CU53" s="72"/>
      <c r="CV53" s="72"/>
      <c r="CW53" s="73"/>
    </row>
    <row r="54" spans="1:101">
      <c r="A54" s="82"/>
      <c r="B54" s="74"/>
      <c r="C54" s="71" t="str">
        <f t="shared" si="0"/>
        <v xml:space="preserve">zéro DH </v>
      </c>
      <c r="D54" s="72" t="str">
        <f t="shared" si="1"/>
        <v xml:space="preserve">Zéro DH </v>
      </c>
      <c r="E54" s="72">
        <f t="shared" si="2"/>
        <v>0</v>
      </c>
      <c r="F54" s="72">
        <f t="shared" si="3"/>
        <v>0</v>
      </c>
      <c r="G54" s="72">
        <f t="shared" si="4"/>
        <v>0</v>
      </c>
      <c r="H54" s="72">
        <f t="shared" si="5"/>
        <v>0</v>
      </c>
      <c r="I54" s="72">
        <f t="shared" si="6"/>
        <v>0</v>
      </c>
      <c r="J54" s="72"/>
      <c r="K54" s="72">
        <f t="shared" si="7"/>
        <v>0</v>
      </c>
      <c r="L54" s="72">
        <f t="shared" si="8"/>
        <v>0</v>
      </c>
      <c r="M54" s="72">
        <f t="shared" si="9"/>
        <v>0</v>
      </c>
      <c r="N54" s="72">
        <f t="shared" si="10"/>
        <v>0</v>
      </c>
      <c r="O54" s="72">
        <f t="shared" si="11"/>
        <v>0</v>
      </c>
      <c r="P54" s="72">
        <f t="shared" si="12"/>
        <v>0</v>
      </c>
      <c r="Q54" s="72">
        <f t="shared" si="13"/>
        <v>0</v>
      </c>
      <c r="R54" s="72">
        <f t="shared" si="14"/>
        <v>0</v>
      </c>
      <c r="S54" s="72">
        <f t="shared" si="15"/>
        <v>0</v>
      </c>
      <c r="T54" s="72">
        <f t="shared" si="16"/>
        <v>0</v>
      </c>
      <c r="U54" s="72">
        <f t="shared" si="17"/>
        <v>0</v>
      </c>
      <c r="V54" s="72">
        <f t="shared" si="18"/>
        <v>0</v>
      </c>
      <c r="W54" s="72">
        <f t="shared" si="19"/>
        <v>0</v>
      </c>
      <c r="X54" s="72">
        <f t="shared" si="20"/>
        <v>0</v>
      </c>
      <c r="Y54" s="72" t="str">
        <f t="shared" si="21"/>
        <v/>
      </c>
      <c r="Z54" s="72" t="str">
        <f t="shared" si="22"/>
        <v/>
      </c>
      <c r="AA54" s="72" t="str">
        <f t="shared" si="23"/>
        <v/>
      </c>
      <c r="AB54" s="72" t="str">
        <f t="shared" si="24"/>
        <v/>
      </c>
      <c r="AC54" s="72" t="str">
        <f t="shared" si="25"/>
        <v/>
      </c>
      <c r="AD54" s="72" t="str">
        <f t="shared" si="26"/>
        <v/>
      </c>
      <c r="AE54" s="72" t="str">
        <f t="shared" si="27"/>
        <v/>
      </c>
      <c r="AF54" s="72" t="str">
        <f t="shared" si="28"/>
        <v/>
      </c>
      <c r="AG54" s="72" t="str">
        <f t="shared" si="29"/>
        <v/>
      </c>
      <c r="AH54" s="72" t="str">
        <f t="shared" si="30"/>
        <v/>
      </c>
      <c r="AI54" s="72" t="str">
        <f t="shared" si="31"/>
        <v xml:space="preserve">zéro </v>
      </c>
      <c r="AJ54" s="72" t="str">
        <f t="shared" si="32"/>
        <v/>
      </c>
      <c r="AK54" s="72" t="str">
        <f t="shared" si="33"/>
        <v/>
      </c>
      <c r="AL54" s="72" t="str">
        <f t="shared" si="34"/>
        <v/>
      </c>
      <c r="AM54" s="72" t="str">
        <f t="shared" si="35"/>
        <v xml:space="preserve">DH </v>
      </c>
      <c r="AN54" s="72" t="str">
        <f t="shared" si="36"/>
        <v/>
      </c>
      <c r="AO54" s="72" t="str">
        <f t="shared" si="37"/>
        <v/>
      </c>
      <c r="AP54" s="72" t="str">
        <f t="shared" si="38"/>
        <v/>
      </c>
      <c r="AQ54" s="72" t="str">
        <f t="shared" si="39"/>
        <v/>
      </c>
      <c r="AR54" s="72" t="str">
        <f t="shared" si="40"/>
        <v xml:space="preserve"> </v>
      </c>
      <c r="AS54" s="72" t="str">
        <f t="shared" si="41"/>
        <v xml:space="preserve">cents </v>
      </c>
      <c r="AT54" s="72" t="str">
        <f t="shared" si="42"/>
        <v/>
      </c>
      <c r="AU54" s="72" t="str">
        <f t="shared" si="43"/>
        <v/>
      </c>
      <c r="AV54" s="72">
        <f t="shared" si="44"/>
        <v>0</v>
      </c>
      <c r="AW54" s="72" t="str">
        <f t="shared" si="45"/>
        <v xml:space="preserve">cents </v>
      </c>
      <c r="AX54" s="72" t="str">
        <f t="shared" si="46"/>
        <v/>
      </c>
      <c r="AY54" s="72" t="str">
        <f t="shared" si="47"/>
        <v/>
      </c>
      <c r="AZ54" s="72">
        <f t="shared" si="48"/>
        <v>0</v>
      </c>
      <c r="BA54" s="72" t="str">
        <f t="shared" si="49"/>
        <v xml:space="preserve">cents </v>
      </c>
      <c r="BB54" s="72" t="str">
        <f t="shared" si="50"/>
        <v/>
      </c>
      <c r="BC54" s="72" t="str">
        <f t="shared" si="51"/>
        <v/>
      </c>
      <c r="BD54" s="72" t="str">
        <f t="shared" si="52"/>
        <v/>
      </c>
      <c r="BE54" s="72" t="str">
        <f t="shared" si="53"/>
        <v/>
      </c>
      <c r="BF54" s="72" t="str">
        <f t="shared" si="54"/>
        <v/>
      </c>
      <c r="BG54" s="72" t="str">
        <f t="shared" si="55"/>
        <v/>
      </c>
      <c r="BH54" s="72" t="str">
        <f t="shared" si="56"/>
        <v/>
      </c>
      <c r="BI54" s="72" t="str">
        <f t="shared" si="57"/>
        <v/>
      </c>
      <c r="BJ54" s="72" t="str">
        <f t="shared" si="58"/>
        <v/>
      </c>
      <c r="BK54" s="72" t="str">
        <f t="shared" si="59"/>
        <v/>
      </c>
      <c r="BL54" s="72" t="str">
        <f t="shared" si="60"/>
        <v/>
      </c>
      <c r="BM54" s="72" t="str">
        <f t="shared" si="61"/>
        <v/>
      </c>
      <c r="BN54" s="72" t="str">
        <f t="shared" si="62"/>
        <v/>
      </c>
      <c r="BO54" s="72" t="str">
        <f t="shared" si="63"/>
        <v/>
      </c>
      <c r="BP54" s="72" t="str">
        <f t="shared" si="64"/>
        <v/>
      </c>
      <c r="BQ54" s="72" t="str">
        <f t="shared" si="65"/>
        <v/>
      </c>
      <c r="BR54" s="72" t="str">
        <f t="shared" si="66"/>
        <v/>
      </c>
      <c r="BS54" s="72" t="str">
        <f t="shared" si="67"/>
        <v/>
      </c>
      <c r="BT54" s="72" t="str">
        <f t="shared" si="68"/>
        <v/>
      </c>
      <c r="BU54" s="72" t="str">
        <f t="shared" si="69"/>
        <v/>
      </c>
      <c r="BV54" s="72" t="str">
        <f t="shared" si="70"/>
        <v/>
      </c>
      <c r="BW54" s="72">
        <f t="shared" si="71"/>
        <v>0</v>
      </c>
      <c r="BX54" s="72" t="str">
        <f t="shared" si="72"/>
        <v/>
      </c>
      <c r="BY54" s="72" t="str">
        <f t="shared" si="73"/>
        <v/>
      </c>
      <c r="BZ54" s="72" t="str">
        <f t="shared" si="74"/>
        <v/>
      </c>
      <c r="CA54" s="72">
        <f t="shared" si="75"/>
        <v>0</v>
      </c>
      <c r="CB54" s="72" t="str">
        <f t="shared" si="76"/>
        <v/>
      </c>
      <c r="CC54" s="72">
        <f t="shared" si="77"/>
        <v>0</v>
      </c>
      <c r="CD54" s="72" t="str">
        <f t="shared" si="78"/>
        <v/>
      </c>
      <c r="CE54" s="72" t="str">
        <f t="shared" si="79"/>
        <v/>
      </c>
      <c r="CF54" s="72">
        <f t="shared" si="80"/>
        <v>0</v>
      </c>
      <c r="CG54" s="72" t="str">
        <f t="shared" si="92"/>
        <v/>
      </c>
      <c r="CH54" s="72" t="str">
        <f t="shared" si="92"/>
        <v/>
      </c>
      <c r="CI54" s="72" t="str">
        <f t="shared" si="82"/>
        <v/>
      </c>
      <c r="CJ54" s="72" t="str">
        <f t="shared" si="93"/>
        <v/>
      </c>
      <c r="CK54" s="72" t="str">
        <f t="shared" si="93"/>
        <v/>
      </c>
      <c r="CL54" s="72" t="str">
        <f t="shared" si="93"/>
        <v/>
      </c>
      <c r="CM54" s="72" t="str">
        <f t="shared" si="84"/>
        <v/>
      </c>
      <c r="CN54" s="72" t="str">
        <f t="shared" si="85"/>
        <v/>
      </c>
      <c r="CO54" s="72" t="str">
        <f t="shared" si="86"/>
        <v/>
      </c>
      <c r="CP54" s="72" t="str">
        <f t="shared" si="87"/>
        <v/>
      </c>
      <c r="CQ54" s="72" t="str">
        <f t="shared" si="88"/>
        <v/>
      </c>
      <c r="CR54" s="72" t="str">
        <f t="shared" si="89"/>
        <v/>
      </c>
      <c r="CS54" s="72" t="str">
        <f t="shared" si="90"/>
        <v/>
      </c>
      <c r="CT54" s="72" t="str">
        <f t="shared" si="91"/>
        <v/>
      </c>
      <c r="CU54" s="72"/>
      <c r="CV54" s="72"/>
      <c r="CW54" s="73"/>
    </row>
    <row r="55" spans="1:101">
      <c r="A55" s="82"/>
      <c r="B55" s="74"/>
      <c r="C55" s="71" t="str">
        <f t="shared" si="0"/>
        <v xml:space="preserve">zéro DH </v>
      </c>
      <c r="D55" s="72" t="str">
        <f t="shared" si="1"/>
        <v xml:space="preserve">Zéro DH </v>
      </c>
      <c r="E55" s="72">
        <f t="shared" si="2"/>
        <v>0</v>
      </c>
      <c r="F55" s="72">
        <f t="shared" si="3"/>
        <v>0</v>
      </c>
      <c r="G55" s="72">
        <f t="shared" si="4"/>
        <v>0</v>
      </c>
      <c r="H55" s="72">
        <f t="shared" si="5"/>
        <v>0</v>
      </c>
      <c r="I55" s="72">
        <f t="shared" si="6"/>
        <v>0</v>
      </c>
      <c r="J55" s="72"/>
      <c r="K55" s="72">
        <f t="shared" si="7"/>
        <v>0</v>
      </c>
      <c r="L55" s="72">
        <f t="shared" si="8"/>
        <v>0</v>
      </c>
      <c r="M55" s="72">
        <f t="shared" si="9"/>
        <v>0</v>
      </c>
      <c r="N55" s="72">
        <f t="shared" si="10"/>
        <v>0</v>
      </c>
      <c r="O55" s="72">
        <f t="shared" si="11"/>
        <v>0</v>
      </c>
      <c r="P55" s="72">
        <f t="shared" si="12"/>
        <v>0</v>
      </c>
      <c r="Q55" s="72">
        <f t="shared" si="13"/>
        <v>0</v>
      </c>
      <c r="R55" s="72">
        <f t="shared" si="14"/>
        <v>0</v>
      </c>
      <c r="S55" s="72">
        <f t="shared" si="15"/>
        <v>0</v>
      </c>
      <c r="T55" s="72">
        <f t="shared" si="16"/>
        <v>0</v>
      </c>
      <c r="U55" s="72">
        <f t="shared" si="17"/>
        <v>0</v>
      </c>
      <c r="V55" s="72">
        <f t="shared" si="18"/>
        <v>0</v>
      </c>
      <c r="W55" s="72">
        <f t="shared" si="19"/>
        <v>0</v>
      </c>
      <c r="X55" s="72">
        <f t="shared" si="20"/>
        <v>0</v>
      </c>
      <c r="Y55" s="72" t="str">
        <f t="shared" si="21"/>
        <v/>
      </c>
      <c r="Z55" s="72" t="str">
        <f t="shared" si="22"/>
        <v/>
      </c>
      <c r="AA55" s="72" t="str">
        <f t="shared" si="23"/>
        <v/>
      </c>
      <c r="AB55" s="72" t="str">
        <f t="shared" si="24"/>
        <v/>
      </c>
      <c r="AC55" s="72" t="str">
        <f t="shared" si="25"/>
        <v/>
      </c>
      <c r="AD55" s="72" t="str">
        <f t="shared" si="26"/>
        <v/>
      </c>
      <c r="AE55" s="72" t="str">
        <f t="shared" si="27"/>
        <v/>
      </c>
      <c r="AF55" s="72" t="str">
        <f t="shared" si="28"/>
        <v/>
      </c>
      <c r="AG55" s="72" t="str">
        <f t="shared" si="29"/>
        <v/>
      </c>
      <c r="AH55" s="72" t="str">
        <f t="shared" si="30"/>
        <v/>
      </c>
      <c r="AI55" s="72" t="str">
        <f t="shared" si="31"/>
        <v xml:space="preserve">zéro </v>
      </c>
      <c r="AJ55" s="72" t="str">
        <f t="shared" si="32"/>
        <v/>
      </c>
      <c r="AK55" s="72" t="str">
        <f t="shared" si="33"/>
        <v/>
      </c>
      <c r="AL55" s="72" t="str">
        <f t="shared" si="34"/>
        <v/>
      </c>
      <c r="AM55" s="72" t="str">
        <f t="shared" si="35"/>
        <v xml:space="preserve">DH </v>
      </c>
      <c r="AN55" s="72" t="str">
        <f t="shared" si="36"/>
        <v/>
      </c>
      <c r="AO55" s="72" t="str">
        <f t="shared" si="37"/>
        <v/>
      </c>
      <c r="AP55" s="72" t="str">
        <f t="shared" si="38"/>
        <v/>
      </c>
      <c r="AQ55" s="72" t="str">
        <f t="shared" si="39"/>
        <v/>
      </c>
      <c r="AR55" s="72" t="str">
        <f t="shared" si="40"/>
        <v xml:space="preserve"> </v>
      </c>
      <c r="AS55" s="72" t="str">
        <f t="shared" si="41"/>
        <v xml:space="preserve">cents </v>
      </c>
      <c r="AT55" s="72" t="str">
        <f t="shared" si="42"/>
        <v/>
      </c>
      <c r="AU55" s="72" t="str">
        <f t="shared" si="43"/>
        <v/>
      </c>
      <c r="AV55" s="72">
        <f t="shared" si="44"/>
        <v>0</v>
      </c>
      <c r="AW55" s="72" t="str">
        <f t="shared" si="45"/>
        <v xml:space="preserve">cents </v>
      </c>
      <c r="AX55" s="72" t="str">
        <f t="shared" si="46"/>
        <v/>
      </c>
      <c r="AY55" s="72" t="str">
        <f t="shared" si="47"/>
        <v/>
      </c>
      <c r="AZ55" s="72">
        <f t="shared" si="48"/>
        <v>0</v>
      </c>
      <c r="BA55" s="72" t="str">
        <f t="shared" si="49"/>
        <v xml:space="preserve">cents </v>
      </c>
      <c r="BB55" s="72" t="str">
        <f t="shared" si="50"/>
        <v/>
      </c>
      <c r="BC55" s="72" t="str">
        <f t="shared" si="51"/>
        <v/>
      </c>
      <c r="BD55" s="72" t="str">
        <f t="shared" si="52"/>
        <v/>
      </c>
      <c r="BE55" s="72" t="str">
        <f t="shared" si="53"/>
        <v/>
      </c>
      <c r="BF55" s="72" t="str">
        <f t="shared" si="54"/>
        <v/>
      </c>
      <c r="BG55" s="72" t="str">
        <f t="shared" si="55"/>
        <v/>
      </c>
      <c r="BH55" s="72" t="str">
        <f t="shared" si="56"/>
        <v/>
      </c>
      <c r="BI55" s="72" t="str">
        <f t="shared" si="57"/>
        <v/>
      </c>
      <c r="BJ55" s="72" t="str">
        <f t="shared" si="58"/>
        <v/>
      </c>
      <c r="BK55" s="72" t="str">
        <f t="shared" si="59"/>
        <v/>
      </c>
      <c r="BL55" s="72" t="str">
        <f t="shared" si="60"/>
        <v/>
      </c>
      <c r="BM55" s="72" t="str">
        <f t="shared" si="61"/>
        <v/>
      </c>
      <c r="BN55" s="72" t="str">
        <f t="shared" si="62"/>
        <v/>
      </c>
      <c r="BO55" s="72" t="str">
        <f t="shared" si="63"/>
        <v/>
      </c>
      <c r="BP55" s="72" t="str">
        <f t="shared" si="64"/>
        <v/>
      </c>
      <c r="BQ55" s="72" t="str">
        <f t="shared" si="65"/>
        <v/>
      </c>
      <c r="BR55" s="72" t="str">
        <f t="shared" si="66"/>
        <v/>
      </c>
      <c r="BS55" s="72" t="str">
        <f t="shared" si="67"/>
        <v/>
      </c>
      <c r="BT55" s="72" t="str">
        <f t="shared" si="68"/>
        <v/>
      </c>
      <c r="BU55" s="72" t="str">
        <f t="shared" si="69"/>
        <v/>
      </c>
      <c r="BV55" s="72" t="str">
        <f t="shared" si="70"/>
        <v/>
      </c>
      <c r="BW55" s="72">
        <f t="shared" si="71"/>
        <v>0</v>
      </c>
      <c r="BX55" s="72" t="str">
        <f t="shared" si="72"/>
        <v/>
      </c>
      <c r="BY55" s="72" t="str">
        <f t="shared" si="73"/>
        <v/>
      </c>
      <c r="BZ55" s="72" t="str">
        <f t="shared" si="74"/>
        <v/>
      </c>
      <c r="CA55" s="72">
        <f t="shared" si="75"/>
        <v>0</v>
      </c>
      <c r="CB55" s="72" t="str">
        <f t="shared" si="76"/>
        <v/>
      </c>
      <c r="CC55" s="72">
        <f t="shared" si="77"/>
        <v>0</v>
      </c>
      <c r="CD55" s="72" t="str">
        <f t="shared" si="78"/>
        <v/>
      </c>
      <c r="CE55" s="72" t="str">
        <f t="shared" si="79"/>
        <v/>
      </c>
      <c r="CF55" s="72">
        <f t="shared" si="80"/>
        <v>0</v>
      </c>
      <c r="CG55" s="72" t="str">
        <f t="shared" si="92"/>
        <v/>
      </c>
      <c r="CH55" s="72" t="str">
        <f t="shared" si="92"/>
        <v/>
      </c>
      <c r="CI55" s="72" t="str">
        <f t="shared" si="82"/>
        <v/>
      </c>
      <c r="CJ55" s="72" t="str">
        <f t="shared" si="93"/>
        <v/>
      </c>
      <c r="CK55" s="72" t="str">
        <f t="shared" si="93"/>
        <v/>
      </c>
      <c r="CL55" s="72" t="str">
        <f t="shared" si="93"/>
        <v/>
      </c>
      <c r="CM55" s="72" t="str">
        <f t="shared" si="84"/>
        <v/>
      </c>
      <c r="CN55" s="72" t="str">
        <f t="shared" si="85"/>
        <v/>
      </c>
      <c r="CO55" s="72" t="str">
        <f t="shared" si="86"/>
        <v/>
      </c>
      <c r="CP55" s="72" t="str">
        <f t="shared" si="87"/>
        <v/>
      </c>
      <c r="CQ55" s="72" t="str">
        <f t="shared" si="88"/>
        <v/>
      </c>
      <c r="CR55" s="72" t="str">
        <f t="shared" si="89"/>
        <v/>
      </c>
      <c r="CS55" s="72" t="str">
        <f t="shared" si="90"/>
        <v/>
      </c>
      <c r="CT55" s="72" t="str">
        <f t="shared" si="91"/>
        <v/>
      </c>
      <c r="CU55" s="72"/>
      <c r="CV55" s="72"/>
      <c r="CW55" s="73"/>
    </row>
    <row r="56" spans="1:101">
      <c r="A56" s="82"/>
      <c r="B56" s="74"/>
      <c r="C56" s="71" t="str">
        <f t="shared" si="0"/>
        <v xml:space="preserve">zéro DH </v>
      </c>
      <c r="D56" s="72" t="str">
        <f t="shared" si="1"/>
        <v xml:space="preserve">Zéro DH </v>
      </c>
      <c r="E56" s="72">
        <f t="shared" si="2"/>
        <v>0</v>
      </c>
      <c r="F56" s="72">
        <f t="shared" si="3"/>
        <v>0</v>
      </c>
      <c r="G56" s="72">
        <f t="shared" si="4"/>
        <v>0</v>
      </c>
      <c r="H56" s="72">
        <f t="shared" si="5"/>
        <v>0</v>
      </c>
      <c r="I56" s="72">
        <f t="shared" si="6"/>
        <v>0</v>
      </c>
      <c r="J56" s="72"/>
      <c r="K56" s="72">
        <f t="shared" si="7"/>
        <v>0</v>
      </c>
      <c r="L56" s="72">
        <f t="shared" si="8"/>
        <v>0</v>
      </c>
      <c r="M56" s="72">
        <f t="shared" si="9"/>
        <v>0</v>
      </c>
      <c r="N56" s="72">
        <f t="shared" si="10"/>
        <v>0</v>
      </c>
      <c r="O56" s="72">
        <f t="shared" si="11"/>
        <v>0</v>
      </c>
      <c r="P56" s="72">
        <f t="shared" si="12"/>
        <v>0</v>
      </c>
      <c r="Q56" s="72">
        <f t="shared" si="13"/>
        <v>0</v>
      </c>
      <c r="R56" s="72">
        <f t="shared" si="14"/>
        <v>0</v>
      </c>
      <c r="S56" s="72">
        <f t="shared" si="15"/>
        <v>0</v>
      </c>
      <c r="T56" s="72">
        <f t="shared" si="16"/>
        <v>0</v>
      </c>
      <c r="U56" s="72">
        <f t="shared" si="17"/>
        <v>0</v>
      </c>
      <c r="V56" s="72">
        <f t="shared" si="18"/>
        <v>0</v>
      </c>
      <c r="W56" s="72">
        <f t="shared" si="19"/>
        <v>0</v>
      </c>
      <c r="X56" s="72">
        <f t="shared" si="20"/>
        <v>0</v>
      </c>
      <c r="Y56" s="72" t="str">
        <f t="shared" si="21"/>
        <v/>
      </c>
      <c r="Z56" s="72" t="str">
        <f t="shared" si="22"/>
        <v/>
      </c>
      <c r="AA56" s="72" t="str">
        <f t="shared" si="23"/>
        <v/>
      </c>
      <c r="AB56" s="72" t="str">
        <f t="shared" si="24"/>
        <v/>
      </c>
      <c r="AC56" s="72" t="str">
        <f t="shared" si="25"/>
        <v/>
      </c>
      <c r="AD56" s="72" t="str">
        <f t="shared" si="26"/>
        <v/>
      </c>
      <c r="AE56" s="72" t="str">
        <f t="shared" si="27"/>
        <v/>
      </c>
      <c r="AF56" s="72" t="str">
        <f t="shared" si="28"/>
        <v/>
      </c>
      <c r="AG56" s="72" t="str">
        <f t="shared" si="29"/>
        <v/>
      </c>
      <c r="AH56" s="72" t="str">
        <f t="shared" si="30"/>
        <v/>
      </c>
      <c r="AI56" s="72" t="str">
        <f t="shared" si="31"/>
        <v xml:space="preserve">zéro </v>
      </c>
      <c r="AJ56" s="72" t="str">
        <f t="shared" si="32"/>
        <v/>
      </c>
      <c r="AK56" s="72" t="str">
        <f t="shared" si="33"/>
        <v/>
      </c>
      <c r="AL56" s="72" t="str">
        <f t="shared" si="34"/>
        <v/>
      </c>
      <c r="AM56" s="72" t="str">
        <f t="shared" si="35"/>
        <v xml:space="preserve">DH </v>
      </c>
      <c r="AN56" s="72" t="str">
        <f t="shared" si="36"/>
        <v/>
      </c>
      <c r="AO56" s="72" t="str">
        <f t="shared" si="37"/>
        <v/>
      </c>
      <c r="AP56" s="72" t="str">
        <f t="shared" si="38"/>
        <v/>
      </c>
      <c r="AQ56" s="72" t="str">
        <f t="shared" si="39"/>
        <v/>
      </c>
      <c r="AR56" s="72" t="str">
        <f t="shared" si="40"/>
        <v xml:space="preserve"> </v>
      </c>
      <c r="AS56" s="72" t="str">
        <f t="shared" si="41"/>
        <v xml:space="preserve">cents </v>
      </c>
      <c r="AT56" s="72" t="str">
        <f t="shared" si="42"/>
        <v/>
      </c>
      <c r="AU56" s="72" t="str">
        <f t="shared" si="43"/>
        <v/>
      </c>
      <c r="AV56" s="72">
        <f t="shared" si="44"/>
        <v>0</v>
      </c>
      <c r="AW56" s="72" t="str">
        <f t="shared" si="45"/>
        <v xml:space="preserve">cents </v>
      </c>
      <c r="AX56" s="72" t="str">
        <f t="shared" si="46"/>
        <v/>
      </c>
      <c r="AY56" s="72" t="str">
        <f t="shared" si="47"/>
        <v/>
      </c>
      <c r="AZ56" s="72">
        <f t="shared" si="48"/>
        <v>0</v>
      </c>
      <c r="BA56" s="72" t="str">
        <f t="shared" si="49"/>
        <v xml:space="preserve">cents </v>
      </c>
      <c r="BB56" s="72" t="str">
        <f t="shared" si="50"/>
        <v/>
      </c>
      <c r="BC56" s="72" t="str">
        <f t="shared" si="51"/>
        <v/>
      </c>
      <c r="BD56" s="72" t="str">
        <f t="shared" si="52"/>
        <v/>
      </c>
      <c r="BE56" s="72" t="str">
        <f t="shared" si="53"/>
        <v/>
      </c>
      <c r="BF56" s="72" t="str">
        <f t="shared" si="54"/>
        <v/>
      </c>
      <c r="BG56" s="72" t="str">
        <f t="shared" si="55"/>
        <v/>
      </c>
      <c r="BH56" s="72" t="str">
        <f t="shared" si="56"/>
        <v/>
      </c>
      <c r="BI56" s="72" t="str">
        <f t="shared" si="57"/>
        <v/>
      </c>
      <c r="BJ56" s="72" t="str">
        <f t="shared" si="58"/>
        <v/>
      </c>
      <c r="BK56" s="72" t="str">
        <f t="shared" si="59"/>
        <v/>
      </c>
      <c r="BL56" s="72" t="str">
        <f t="shared" si="60"/>
        <v/>
      </c>
      <c r="BM56" s="72" t="str">
        <f t="shared" si="61"/>
        <v/>
      </c>
      <c r="BN56" s="72" t="str">
        <f t="shared" si="62"/>
        <v/>
      </c>
      <c r="BO56" s="72" t="str">
        <f t="shared" si="63"/>
        <v/>
      </c>
      <c r="BP56" s="72" t="str">
        <f t="shared" si="64"/>
        <v/>
      </c>
      <c r="BQ56" s="72" t="str">
        <f t="shared" si="65"/>
        <v/>
      </c>
      <c r="BR56" s="72" t="str">
        <f t="shared" si="66"/>
        <v/>
      </c>
      <c r="BS56" s="72" t="str">
        <f t="shared" si="67"/>
        <v/>
      </c>
      <c r="BT56" s="72" t="str">
        <f t="shared" si="68"/>
        <v/>
      </c>
      <c r="BU56" s="72" t="str">
        <f t="shared" si="69"/>
        <v/>
      </c>
      <c r="BV56" s="72" t="str">
        <f t="shared" si="70"/>
        <v/>
      </c>
      <c r="BW56" s="72">
        <f t="shared" si="71"/>
        <v>0</v>
      </c>
      <c r="BX56" s="72" t="str">
        <f t="shared" si="72"/>
        <v/>
      </c>
      <c r="BY56" s="72" t="str">
        <f t="shared" si="73"/>
        <v/>
      </c>
      <c r="BZ56" s="72" t="str">
        <f t="shared" si="74"/>
        <v/>
      </c>
      <c r="CA56" s="72">
        <f t="shared" si="75"/>
        <v>0</v>
      </c>
      <c r="CB56" s="72" t="str">
        <f t="shared" si="76"/>
        <v/>
      </c>
      <c r="CC56" s="72">
        <f t="shared" si="77"/>
        <v>0</v>
      </c>
      <c r="CD56" s="72" t="str">
        <f t="shared" si="78"/>
        <v/>
      </c>
      <c r="CE56" s="72" t="str">
        <f t="shared" si="79"/>
        <v/>
      </c>
      <c r="CF56" s="72">
        <f t="shared" si="80"/>
        <v>0</v>
      </c>
      <c r="CG56" s="72" t="str">
        <f t="shared" si="92"/>
        <v/>
      </c>
      <c r="CH56" s="72" t="str">
        <f t="shared" si="92"/>
        <v/>
      </c>
      <c r="CI56" s="72" t="str">
        <f t="shared" si="82"/>
        <v/>
      </c>
      <c r="CJ56" s="72" t="str">
        <f t="shared" si="93"/>
        <v/>
      </c>
      <c r="CK56" s="72" t="str">
        <f t="shared" si="93"/>
        <v/>
      </c>
      <c r="CL56" s="72" t="str">
        <f t="shared" si="93"/>
        <v/>
      </c>
      <c r="CM56" s="72" t="str">
        <f t="shared" si="84"/>
        <v/>
      </c>
      <c r="CN56" s="72" t="str">
        <f t="shared" si="85"/>
        <v/>
      </c>
      <c r="CO56" s="72" t="str">
        <f t="shared" si="86"/>
        <v/>
      </c>
      <c r="CP56" s="72" t="str">
        <f t="shared" si="87"/>
        <v/>
      </c>
      <c r="CQ56" s="72" t="str">
        <f t="shared" si="88"/>
        <v/>
      </c>
      <c r="CR56" s="72" t="str">
        <f t="shared" si="89"/>
        <v/>
      </c>
      <c r="CS56" s="72" t="str">
        <f t="shared" si="90"/>
        <v/>
      </c>
      <c r="CT56" s="72" t="str">
        <f t="shared" si="91"/>
        <v/>
      </c>
      <c r="CU56" s="72"/>
      <c r="CV56" s="72"/>
      <c r="CW56" s="73"/>
    </row>
    <row r="57" spans="1:101">
      <c r="A57" s="82"/>
      <c r="B57" s="74"/>
      <c r="C57" s="71" t="str">
        <f t="shared" si="0"/>
        <v xml:space="preserve">zéro DH </v>
      </c>
      <c r="D57" s="72" t="str">
        <f t="shared" si="1"/>
        <v xml:space="preserve">Zéro DH </v>
      </c>
      <c r="E57" s="72">
        <f t="shared" si="2"/>
        <v>0</v>
      </c>
      <c r="F57" s="72">
        <f t="shared" si="3"/>
        <v>0</v>
      </c>
      <c r="G57" s="72">
        <f t="shared" si="4"/>
        <v>0</v>
      </c>
      <c r="H57" s="72">
        <f t="shared" si="5"/>
        <v>0</v>
      </c>
      <c r="I57" s="72">
        <f t="shared" si="6"/>
        <v>0</v>
      </c>
      <c r="J57" s="72"/>
      <c r="K57" s="72">
        <f t="shared" si="7"/>
        <v>0</v>
      </c>
      <c r="L57" s="72">
        <f t="shared" si="8"/>
        <v>0</v>
      </c>
      <c r="M57" s="72">
        <f t="shared" si="9"/>
        <v>0</v>
      </c>
      <c r="N57" s="72">
        <f t="shared" si="10"/>
        <v>0</v>
      </c>
      <c r="O57" s="72">
        <f t="shared" si="11"/>
        <v>0</v>
      </c>
      <c r="P57" s="72">
        <f t="shared" si="12"/>
        <v>0</v>
      </c>
      <c r="Q57" s="72">
        <f t="shared" si="13"/>
        <v>0</v>
      </c>
      <c r="R57" s="72">
        <f t="shared" si="14"/>
        <v>0</v>
      </c>
      <c r="S57" s="72">
        <f t="shared" si="15"/>
        <v>0</v>
      </c>
      <c r="T57" s="72">
        <f t="shared" si="16"/>
        <v>0</v>
      </c>
      <c r="U57" s="72">
        <f t="shared" si="17"/>
        <v>0</v>
      </c>
      <c r="V57" s="72">
        <f t="shared" si="18"/>
        <v>0</v>
      </c>
      <c r="W57" s="72">
        <f t="shared" si="19"/>
        <v>0</v>
      </c>
      <c r="X57" s="72">
        <f t="shared" si="20"/>
        <v>0</v>
      </c>
      <c r="Y57" s="72" t="str">
        <f t="shared" si="21"/>
        <v/>
      </c>
      <c r="Z57" s="72" t="str">
        <f t="shared" si="22"/>
        <v/>
      </c>
      <c r="AA57" s="72" t="str">
        <f t="shared" si="23"/>
        <v/>
      </c>
      <c r="AB57" s="72" t="str">
        <f t="shared" si="24"/>
        <v/>
      </c>
      <c r="AC57" s="72" t="str">
        <f t="shared" si="25"/>
        <v/>
      </c>
      <c r="AD57" s="72" t="str">
        <f t="shared" si="26"/>
        <v/>
      </c>
      <c r="AE57" s="72" t="str">
        <f t="shared" si="27"/>
        <v/>
      </c>
      <c r="AF57" s="72" t="str">
        <f t="shared" si="28"/>
        <v/>
      </c>
      <c r="AG57" s="72" t="str">
        <f t="shared" si="29"/>
        <v/>
      </c>
      <c r="AH57" s="72" t="str">
        <f t="shared" si="30"/>
        <v/>
      </c>
      <c r="AI57" s="72" t="str">
        <f t="shared" si="31"/>
        <v xml:space="preserve">zéro </v>
      </c>
      <c r="AJ57" s="72" t="str">
        <f t="shared" si="32"/>
        <v/>
      </c>
      <c r="AK57" s="72" t="str">
        <f t="shared" si="33"/>
        <v/>
      </c>
      <c r="AL57" s="72" t="str">
        <f t="shared" si="34"/>
        <v/>
      </c>
      <c r="AM57" s="72" t="str">
        <f t="shared" si="35"/>
        <v xml:space="preserve">DH </v>
      </c>
      <c r="AN57" s="72" t="str">
        <f t="shared" si="36"/>
        <v/>
      </c>
      <c r="AO57" s="72" t="str">
        <f t="shared" si="37"/>
        <v/>
      </c>
      <c r="AP57" s="72" t="str">
        <f t="shared" si="38"/>
        <v/>
      </c>
      <c r="AQ57" s="72" t="str">
        <f t="shared" si="39"/>
        <v/>
      </c>
      <c r="AR57" s="72" t="str">
        <f t="shared" si="40"/>
        <v xml:space="preserve"> </v>
      </c>
      <c r="AS57" s="72" t="str">
        <f t="shared" si="41"/>
        <v xml:space="preserve">cents </v>
      </c>
      <c r="AT57" s="72" t="str">
        <f t="shared" si="42"/>
        <v/>
      </c>
      <c r="AU57" s="72" t="str">
        <f t="shared" si="43"/>
        <v/>
      </c>
      <c r="AV57" s="72">
        <f t="shared" si="44"/>
        <v>0</v>
      </c>
      <c r="AW57" s="72" t="str">
        <f t="shared" si="45"/>
        <v xml:space="preserve">cents </v>
      </c>
      <c r="AX57" s="72" t="str">
        <f t="shared" si="46"/>
        <v/>
      </c>
      <c r="AY57" s="72" t="str">
        <f t="shared" si="47"/>
        <v/>
      </c>
      <c r="AZ57" s="72">
        <f t="shared" si="48"/>
        <v>0</v>
      </c>
      <c r="BA57" s="72" t="str">
        <f t="shared" si="49"/>
        <v xml:space="preserve">cents </v>
      </c>
      <c r="BB57" s="72" t="str">
        <f t="shared" si="50"/>
        <v/>
      </c>
      <c r="BC57" s="72" t="str">
        <f t="shared" si="51"/>
        <v/>
      </c>
      <c r="BD57" s="72" t="str">
        <f t="shared" si="52"/>
        <v/>
      </c>
      <c r="BE57" s="72" t="str">
        <f t="shared" si="53"/>
        <v/>
      </c>
      <c r="BF57" s="72" t="str">
        <f t="shared" si="54"/>
        <v/>
      </c>
      <c r="BG57" s="72" t="str">
        <f t="shared" si="55"/>
        <v/>
      </c>
      <c r="BH57" s="72" t="str">
        <f t="shared" si="56"/>
        <v/>
      </c>
      <c r="BI57" s="72" t="str">
        <f t="shared" si="57"/>
        <v/>
      </c>
      <c r="BJ57" s="72" t="str">
        <f t="shared" si="58"/>
        <v/>
      </c>
      <c r="BK57" s="72" t="str">
        <f t="shared" si="59"/>
        <v/>
      </c>
      <c r="BL57" s="72" t="str">
        <f t="shared" si="60"/>
        <v/>
      </c>
      <c r="BM57" s="72" t="str">
        <f t="shared" si="61"/>
        <v/>
      </c>
      <c r="BN57" s="72" t="str">
        <f t="shared" si="62"/>
        <v/>
      </c>
      <c r="BO57" s="72" t="str">
        <f t="shared" si="63"/>
        <v/>
      </c>
      <c r="BP57" s="72" t="str">
        <f t="shared" si="64"/>
        <v/>
      </c>
      <c r="BQ57" s="72" t="str">
        <f t="shared" si="65"/>
        <v/>
      </c>
      <c r="BR57" s="72" t="str">
        <f t="shared" si="66"/>
        <v/>
      </c>
      <c r="BS57" s="72" t="str">
        <f t="shared" si="67"/>
        <v/>
      </c>
      <c r="BT57" s="72" t="str">
        <f t="shared" si="68"/>
        <v/>
      </c>
      <c r="BU57" s="72" t="str">
        <f t="shared" si="69"/>
        <v/>
      </c>
      <c r="BV57" s="72" t="str">
        <f t="shared" si="70"/>
        <v/>
      </c>
      <c r="BW57" s="72">
        <f t="shared" si="71"/>
        <v>0</v>
      </c>
      <c r="BX57" s="72" t="str">
        <f t="shared" si="72"/>
        <v/>
      </c>
      <c r="BY57" s="72" t="str">
        <f t="shared" si="73"/>
        <v/>
      </c>
      <c r="BZ57" s="72" t="str">
        <f t="shared" si="74"/>
        <v/>
      </c>
      <c r="CA57" s="72">
        <f t="shared" si="75"/>
        <v>0</v>
      </c>
      <c r="CB57" s="72" t="str">
        <f t="shared" si="76"/>
        <v/>
      </c>
      <c r="CC57" s="72">
        <f t="shared" si="77"/>
        <v>0</v>
      </c>
      <c r="CD57" s="72" t="str">
        <f t="shared" si="78"/>
        <v/>
      </c>
      <c r="CE57" s="72" t="str">
        <f t="shared" si="79"/>
        <v/>
      </c>
      <c r="CF57" s="72">
        <f t="shared" si="80"/>
        <v>0</v>
      </c>
      <c r="CG57" s="72" t="str">
        <f t="shared" si="92"/>
        <v/>
      </c>
      <c r="CH57" s="72" t="str">
        <f t="shared" si="92"/>
        <v/>
      </c>
      <c r="CI57" s="72" t="str">
        <f t="shared" si="82"/>
        <v/>
      </c>
      <c r="CJ57" s="72" t="str">
        <f t="shared" si="93"/>
        <v/>
      </c>
      <c r="CK57" s="72" t="str">
        <f t="shared" si="93"/>
        <v/>
      </c>
      <c r="CL57" s="72" t="str">
        <f t="shared" si="93"/>
        <v/>
      </c>
      <c r="CM57" s="72" t="str">
        <f t="shared" si="84"/>
        <v/>
      </c>
      <c r="CN57" s="72" t="str">
        <f t="shared" si="85"/>
        <v/>
      </c>
      <c r="CO57" s="72" t="str">
        <f t="shared" si="86"/>
        <v/>
      </c>
      <c r="CP57" s="72" t="str">
        <f t="shared" si="87"/>
        <v/>
      </c>
      <c r="CQ57" s="72" t="str">
        <f t="shared" si="88"/>
        <v/>
      </c>
      <c r="CR57" s="72" t="str">
        <f t="shared" si="89"/>
        <v/>
      </c>
      <c r="CS57" s="72" t="str">
        <f t="shared" si="90"/>
        <v/>
      </c>
      <c r="CT57" s="72" t="str">
        <f t="shared" si="91"/>
        <v/>
      </c>
      <c r="CU57" s="72"/>
      <c r="CV57" s="72"/>
      <c r="CW57" s="73"/>
    </row>
    <row r="58" spans="1:101">
      <c r="A58" s="82"/>
      <c r="B58" s="74"/>
      <c r="C58" s="71" t="str">
        <f t="shared" si="0"/>
        <v xml:space="preserve">zéro DH </v>
      </c>
      <c r="D58" s="72" t="str">
        <f t="shared" si="1"/>
        <v xml:space="preserve">Zéro DH </v>
      </c>
      <c r="E58" s="72">
        <f t="shared" si="2"/>
        <v>0</v>
      </c>
      <c r="F58" s="72">
        <f t="shared" si="3"/>
        <v>0</v>
      </c>
      <c r="G58" s="72">
        <f t="shared" si="4"/>
        <v>0</v>
      </c>
      <c r="H58" s="72">
        <f t="shared" si="5"/>
        <v>0</v>
      </c>
      <c r="I58" s="72">
        <f t="shared" si="6"/>
        <v>0</v>
      </c>
      <c r="J58" s="72"/>
      <c r="K58" s="72">
        <f t="shared" si="7"/>
        <v>0</v>
      </c>
      <c r="L58" s="72">
        <f t="shared" si="8"/>
        <v>0</v>
      </c>
      <c r="M58" s="72">
        <f t="shared" si="9"/>
        <v>0</v>
      </c>
      <c r="N58" s="72">
        <f t="shared" si="10"/>
        <v>0</v>
      </c>
      <c r="O58" s="72">
        <f t="shared" si="11"/>
        <v>0</v>
      </c>
      <c r="P58" s="72">
        <f t="shared" si="12"/>
        <v>0</v>
      </c>
      <c r="Q58" s="72">
        <f t="shared" si="13"/>
        <v>0</v>
      </c>
      <c r="R58" s="72">
        <f t="shared" si="14"/>
        <v>0</v>
      </c>
      <c r="S58" s="72">
        <f t="shared" si="15"/>
        <v>0</v>
      </c>
      <c r="T58" s="72">
        <f t="shared" si="16"/>
        <v>0</v>
      </c>
      <c r="U58" s="72">
        <f t="shared" si="17"/>
        <v>0</v>
      </c>
      <c r="V58" s="72">
        <f t="shared" si="18"/>
        <v>0</v>
      </c>
      <c r="W58" s="72">
        <f t="shared" si="19"/>
        <v>0</v>
      </c>
      <c r="X58" s="72">
        <f t="shared" si="20"/>
        <v>0</v>
      </c>
      <c r="Y58" s="72" t="str">
        <f t="shared" si="21"/>
        <v/>
      </c>
      <c r="Z58" s="72" t="str">
        <f t="shared" si="22"/>
        <v/>
      </c>
      <c r="AA58" s="72" t="str">
        <f t="shared" si="23"/>
        <v/>
      </c>
      <c r="AB58" s="72" t="str">
        <f t="shared" si="24"/>
        <v/>
      </c>
      <c r="AC58" s="72" t="str">
        <f t="shared" si="25"/>
        <v/>
      </c>
      <c r="AD58" s="72" t="str">
        <f t="shared" si="26"/>
        <v/>
      </c>
      <c r="AE58" s="72" t="str">
        <f t="shared" si="27"/>
        <v/>
      </c>
      <c r="AF58" s="72" t="str">
        <f t="shared" si="28"/>
        <v/>
      </c>
      <c r="AG58" s="72" t="str">
        <f t="shared" si="29"/>
        <v/>
      </c>
      <c r="AH58" s="72" t="str">
        <f t="shared" si="30"/>
        <v/>
      </c>
      <c r="AI58" s="72" t="str">
        <f t="shared" si="31"/>
        <v xml:space="preserve">zéro </v>
      </c>
      <c r="AJ58" s="72" t="str">
        <f t="shared" si="32"/>
        <v/>
      </c>
      <c r="AK58" s="72" t="str">
        <f t="shared" si="33"/>
        <v/>
      </c>
      <c r="AL58" s="72" t="str">
        <f t="shared" si="34"/>
        <v/>
      </c>
      <c r="AM58" s="72" t="str">
        <f t="shared" si="35"/>
        <v xml:space="preserve">DH </v>
      </c>
      <c r="AN58" s="72" t="str">
        <f t="shared" si="36"/>
        <v/>
      </c>
      <c r="AO58" s="72" t="str">
        <f t="shared" si="37"/>
        <v/>
      </c>
      <c r="AP58" s="72" t="str">
        <f t="shared" si="38"/>
        <v/>
      </c>
      <c r="AQ58" s="72" t="str">
        <f t="shared" si="39"/>
        <v/>
      </c>
      <c r="AR58" s="72" t="str">
        <f t="shared" si="40"/>
        <v xml:space="preserve"> </v>
      </c>
      <c r="AS58" s="72" t="str">
        <f t="shared" si="41"/>
        <v xml:space="preserve">cents </v>
      </c>
      <c r="AT58" s="72" t="str">
        <f t="shared" si="42"/>
        <v/>
      </c>
      <c r="AU58" s="72" t="str">
        <f t="shared" si="43"/>
        <v/>
      </c>
      <c r="AV58" s="72">
        <f t="shared" si="44"/>
        <v>0</v>
      </c>
      <c r="AW58" s="72" t="str">
        <f t="shared" si="45"/>
        <v xml:space="preserve">cents </v>
      </c>
      <c r="AX58" s="72" t="str">
        <f t="shared" si="46"/>
        <v/>
      </c>
      <c r="AY58" s="72" t="str">
        <f t="shared" si="47"/>
        <v/>
      </c>
      <c r="AZ58" s="72">
        <f t="shared" si="48"/>
        <v>0</v>
      </c>
      <c r="BA58" s="72" t="str">
        <f t="shared" si="49"/>
        <v xml:space="preserve">cents </v>
      </c>
      <c r="BB58" s="72" t="str">
        <f t="shared" si="50"/>
        <v/>
      </c>
      <c r="BC58" s="72" t="str">
        <f t="shared" si="51"/>
        <v/>
      </c>
      <c r="BD58" s="72" t="str">
        <f t="shared" si="52"/>
        <v/>
      </c>
      <c r="BE58" s="72" t="str">
        <f t="shared" si="53"/>
        <v/>
      </c>
      <c r="BF58" s="72" t="str">
        <f t="shared" si="54"/>
        <v/>
      </c>
      <c r="BG58" s="72" t="str">
        <f t="shared" si="55"/>
        <v/>
      </c>
      <c r="BH58" s="72" t="str">
        <f t="shared" si="56"/>
        <v/>
      </c>
      <c r="BI58" s="72" t="str">
        <f t="shared" si="57"/>
        <v/>
      </c>
      <c r="BJ58" s="72" t="str">
        <f t="shared" si="58"/>
        <v/>
      </c>
      <c r="BK58" s="72" t="str">
        <f t="shared" si="59"/>
        <v/>
      </c>
      <c r="BL58" s="72" t="str">
        <f t="shared" si="60"/>
        <v/>
      </c>
      <c r="BM58" s="72" t="str">
        <f t="shared" si="61"/>
        <v/>
      </c>
      <c r="BN58" s="72" t="str">
        <f t="shared" si="62"/>
        <v/>
      </c>
      <c r="BO58" s="72" t="str">
        <f t="shared" si="63"/>
        <v/>
      </c>
      <c r="BP58" s="72" t="str">
        <f t="shared" si="64"/>
        <v/>
      </c>
      <c r="BQ58" s="72" t="str">
        <f t="shared" si="65"/>
        <v/>
      </c>
      <c r="BR58" s="72" t="str">
        <f t="shared" si="66"/>
        <v/>
      </c>
      <c r="BS58" s="72" t="str">
        <f t="shared" si="67"/>
        <v/>
      </c>
      <c r="BT58" s="72" t="str">
        <f t="shared" si="68"/>
        <v/>
      </c>
      <c r="BU58" s="72" t="str">
        <f t="shared" si="69"/>
        <v/>
      </c>
      <c r="BV58" s="72" t="str">
        <f t="shared" si="70"/>
        <v/>
      </c>
      <c r="BW58" s="72">
        <f t="shared" si="71"/>
        <v>0</v>
      </c>
      <c r="BX58" s="72" t="str">
        <f t="shared" si="72"/>
        <v/>
      </c>
      <c r="BY58" s="72" t="str">
        <f t="shared" si="73"/>
        <v/>
      </c>
      <c r="BZ58" s="72" t="str">
        <f t="shared" si="74"/>
        <v/>
      </c>
      <c r="CA58" s="72">
        <f t="shared" si="75"/>
        <v>0</v>
      </c>
      <c r="CB58" s="72" t="str">
        <f t="shared" si="76"/>
        <v/>
      </c>
      <c r="CC58" s="72">
        <f t="shared" si="77"/>
        <v>0</v>
      </c>
      <c r="CD58" s="72" t="str">
        <f t="shared" si="78"/>
        <v/>
      </c>
      <c r="CE58" s="72" t="str">
        <f t="shared" si="79"/>
        <v/>
      </c>
      <c r="CF58" s="72">
        <f t="shared" si="80"/>
        <v>0</v>
      </c>
      <c r="CG58" s="72" t="str">
        <f t="shared" si="92"/>
        <v/>
      </c>
      <c r="CH58" s="72" t="str">
        <f t="shared" si="92"/>
        <v/>
      </c>
      <c r="CI58" s="72" t="str">
        <f t="shared" si="82"/>
        <v/>
      </c>
      <c r="CJ58" s="72" t="str">
        <f t="shared" si="93"/>
        <v/>
      </c>
      <c r="CK58" s="72" t="str">
        <f t="shared" si="93"/>
        <v/>
      </c>
      <c r="CL58" s="72" t="str">
        <f t="shared" si="93"/>
        <v/>
      </c>
      <c r="CM58" s="72" t="str">
        <f t="shared" si="84"/>
        <v/>
      </c>
      <c r="CN58" s="72" t="str">
        <f t="shared" si="85"/>
        <v/>
      </c>
      <c r="CO58" s="72" t="str">
        <f t="shared" si="86"/>
        <v/>
      </c>
      <c r="CP58" s="72" t="str">
        <f t="shared" si="87"/>
        <v/>
      </c>
      <c r="CQ58" s="72" t="str">
        <f t="shared" si="88"/>
        <v/>
      </c>
      <c r="CR58" s="72" t="str">
        <f t="shared" si="89"/>
        <v/>
      </c>
      <c r="CS58" s="72" t="str">
        <f t="shared" si="90"/>
        <v/>
      </c>
      <c r="CT58" s="72" t="str">
        <f t="shared" si="91"/>
        <v/>
      </c>
      <c r="CU58" s="72"/>
      <c r="CV58" s="72"/>
      <c r="CW58" s="73"/>
    </row>
    <row r="59" spans="1:101">
      <c r="A59" s="82"/>
      <c r="B59" s="74"/>
      <c r="C59" s="71" t="str">
        <f t="shared" si="0"/>
        <v xml:space="preserve">zéro DH </v>
      </c>
      <c r="D59" s="72" t="str">
        <f t="shared" si="1"/>
        <v xml:space="preserve">Zéro DH </v>
      </c>
      <c r="E59" s="72">
        <f t="shared" si="2"/>
        <v>0</v>
      </c>
      <c r="F59" s="72">
        <f t="shared" si="3"/>
        <v>0</v>
      </c>
      <c r="G59" s="72">
        <f t="shared" si="4"/>
        <v>0</v>
      </c>
      <c r="H59" s="72">
        <f t="shared" si="5"/>
        <v>0</v>
      </c>
      <c r="I59" s="72">
        <f t="shared" si="6"/>
        <v>0</v>
      </c>
      <c r="J59" s="72"/>
      <c r="K59" s="72">
        <f t="shared" si="7"/>
        <v>0</v>
      </c>
      <c r="L59" s="72">
        <f t="shared" si="8"/>
        <v>0</v>
      </c>
      <c r="M59" s="72">
        <f t="shared" si="9"/>
        <v>0</v>
      </c>
      <c r="N59" s="72">
        <f t="shared" si="10"/>
        <v>0</v>
      </c>
      <c r="O59" s="72">
        <f t="shared" si="11"/>
        <v>0</v>
      </c>
      <c r="P59" s="72">
        <f t="shared" si="12"/>
        <v>0</v>
      </c>
      <c r="Q59" s="72">
        <f t="shared" si="13"/>
        <v>0</v>
      </c>
      <c r="R59" s="72">
        <f t="shared" si="14"/>
        <v>0</v>
      </c>
      <c r="S59" s="72">
        <f t="shared" si="15"/>
        <v>0</v>
      </c>
      <c r="T59" s="72">
        <f t="shared" si="16"/>
        <v>0</v>
      </c>
      <c r="U59" s="72">
        <f t="shared" si="17"/>
        <v>0</v>
      </c>
      <c r="V59" s="72">
        <f t="shared" si="18"/>
        <v>0</v>
      </c>
      <c r="W59" s="72">
        <f t="shared" si="19"/>
        <v>0</v>
      </c>
      <c r="X59" s="72">
        <f t="shared" si="20"/>
        <v>0</v>
      </c>
      <c r="Y59" s="72" t="str">
        <f t="shared" si="21"/>
        <v/>
      </c>
      <c r="Z59" s="72" t="str">
        <f t="shared" si="22"/>
        <v/>
      </c>
      <c r="AA59" s="72" t="str">
        <f t="shared" si="23"/>
        <v/>
      </c>
      <c r="AB59" s="72" t="str">
        <f t="shared" si="24"/>
        <v/>
      </c>
      <c r="AC59" s="72" t="str">
        <f t="shared" si="25"/>
        <v/>
      </c>
      <c r="AD59" s="72" t="str">
        <f t="shared" si="26"/>
        <v/>
      </c>
      <c r="AE59" s="72" t="str">
        <f t="shared" si="27"/>
        <v/>
      </c>
      <c r="AF59" s="72" t="str">
        <f t="shared" si="28"/>
        <v/>
      </c>
      <c r="AG59" s="72" t="str">
        <f t="shared" si="29"/>
        <v/>
      </c>
      <c r="AH59" s="72" t="str">
        <f t="shared" si="30"/>
        <v/>
      </c>
      <c r="AI59" s="72" t="str">
        <f t="shared" si="31"/>
        <v xml:space="preserve">zéro </v>
      </c>
      <c r="AJ59" s="72" t="str">
        <f t="shared" si="32"/>
        <v/>
      </c>
      <c r="AK59" s="72" t="str">
        <f t="shared" si="33"/>
        <v/>
      </c>
      <c r="AL59" s="72" t="str">
        <f t="shared" si="34"/>
        <v/>
      </c>
      <c r="AM59" s="72" t="str">
        <f t="shared" si="35"/>
        <v xml:space="preserve">DH </v>
      </c>
      <c r="AN59" s="72" t="str">
        <f t="shared" si="36"/>
        <v/>
      </c>
      <c r="AO59" s="72" t="str">
        <f t="shared" si="37"/>
        <v/>
      </c>
      <c r="AP59" s="72" t="str">
        <f t="shared" si="38"/>
        <v/>
      </c>
      <c r="AQ59" s="72" t="str">
        <f t="shared" si="39"/>
        <v/>
      </c>
      <c r="AR59" s="72" t="str">
        <f t="shared" si="40"/>
        <v xml:space="preserve"> </v>
      </c>
      <c r="AS59" s="72" t="str">
        <f t="shared" si="41"/>
        <v xml:space="preserve">cents </v>
      </c>
      <c r="AT59" s="72" t="str">
        <f t="shared" si="42"/>
        <v/>
      </c>
      <c r="AU59" s="72" t="str">
        <f t="shared" si="43"/>
        <v/>
      </c>
      <c r="AV59" s="72">
        <f t="shared" si="44"/>
        <v>0</v>
      </c>
      <c r="AW59" s="72" t="str">
        <f t="shared" si="45"/>
        <v xml:space="preserve">cents </v>
      </c>
      <c r="AX59" s="72" t="str">
        <f t="shared" si="46"/>
        <v/>
      </c>
      <c r="AY59" s="72" t="str">
        <f t="shared" si="47"/>
        <v/>
      </c>
      <c r="AZ59" s="72">
        <f t="shared" si="48"/>
        <v>0</v>
      </c>
      <c r="BA59" s="72" t="str">
        <f t="shared" si="49"/>
        <v xml:space="preserve">cents </v>
      </c>
      <c r="BB59" s="72" t="str">
        <f t="shared" si="50"/>
        <v/>
      </c>
      <c r="BC59" s="72" t="str">
        <f t="shared" si="51"/>
        <v/>
      </c>
      <c r="BD59" s="72" t="str">
        <f t="shared" si="52"/>
        <v/>
      </c>
      <c r="BE59" s="72" t="str">
        <f t="shared" si="53"/>
        <v/>
      </c>
      <c r="BF59" s="72" t="str">
        <f t="shared" si="54"/>
        <v/>
      </c>
      <c r="BG59" s="72" t="str">
        <f t="shared" si="55"/>
        <v/>
      </c>
      <c r="BH59" s="72" t="str">
        <f t="shared" si="56"/>
        <v/>
      </c>
      <c r="BI59" s="72" t="str">
        <f t="shared" si="57"/>
        <v/>
      </c>
      <c r="BJ59" s="72" t="str">
        <f t="shared" si="58"/>
        <v/>
      </c>
      <c r="BK59" s="72" t="str">
        <f t="shared" si="59"/>
        <v/>
      </c>
      <c r="BL59" s="72" t="str">
        <f t="shared" si="60"/>
        <v/>
      </c>
      <c r="BM59" s="72" t="str">
        <f t="shared" si="61"/>
        <v/>
      </c>
      <c r="BN59" s="72" t="str">
        <f t="shared" si="62"/>
        <v/>
      </c>
      <c r="BO59" s="72" t="str">
        <f t="shared" si="63"/>
        <v/>
      </c>
      <c r="BP59" s="72" t="str">
        <f t="shared" si="64"/>
        <v/>
      </c>
      <c r="BQ59" s="72" t="str">
        <f t="shared" si="65"/>
        <v/>
      </c>
      <c r="BR59" s="72" t="str">
        <f t="shared" si="66"/>
        <v/>
      </c>
      <c r="BS59" s="72" t="str">
        <f t="shared" si="67"/>
        <v/>
      </c>
      <c r="BT59" s="72" t="str">
        <f t="shared" si="68"/>
        <v/>
      </c>
      <c r="BU59" s="72" t="str">
        <f t="shared" si="69"/>
        <v/>
      </c>
      <c r="BV59" s="72" t="str">
        <f t="shared" si="70"/>
        <v/>
      </c>
      <c r="BW59" s="72">
        <f t="shared" si="71"/>
        <v>0</v>
      </c>
      <c r="BX59" s="72" t="str">
        <f t="shared" si="72"/>
        <v/>
      </c>
      <c r="BY59" s="72" t="str">
        <f t="shared" si="73"/>
        <v/>
      </c>
      <c r="BZ59" s="72" t="str">
        <f t="shared" si="74"/>
        <v/>
      </c>
      <c r="CA59" s="72">
        <f t="shared" si="75"/>
        <v>0</v>
      </c>
      <c r="CB59" s="72" t="str">
        <f t="shared" si="76"/>
        <v/>
      </c>
      <c r="CC59" s="72">
        <f t="shared" si="77"/>
        <v>0</v>
      </c>
      <c r="CD59" s="72" t="str">
        <f t="shared" si="78"/>
        <v/>
      </c>
      <c r="CE59" s="72" t="str">
        <f t="shared" si="79"/>
        <v/>
      </c>
      <c r="CF59" s="72">
        <f t="shared" si="80"/>
        <v>0</v>
      </c>
      <c r="CG59" s="72" t="str">
        <f t="shared" si="92"/>
        <v/>
      </c>
      <c r="CH59" s="72" t="str">
        <f t="shared" si="92"/>
        <v/>
      </c>
      <c r="CI59" s="72" t="str">
        <f t="shared" si="82"/>
        <v/>
      </c>
      <c r="CJ59" s="72" t="str">
        <f t="shared" si="93"/>
        <v/>
      </c>
      <c r="CK59" s="72" t="str">
        <f t="shared" si="93"/>
        <v/>
      </c>
      <c r="CL59" s="72" t="str">
        <f t="shared" si="93"/>
        <v/>
      </c>
      <c r="CM59" s="72" t="str">
        <f t="shared" si="84"/>
        <v/>
      </c>
      <c r="CN59" s="72" t="str">
        <f t="shared" si="85"/>
        <v/>
      </c>
      <c r="CO59" s="72" t="str">
        <f t="shared" si="86"/>
        <v/>
      </c>
      <c r="CP59" s="72" t="str">
        <f t="shared" si="87"/>
        <v/>
      </c>
      <c r="CQ59" s="72" t="str">
        <f t="shared" si="88"/>
        <v/>
      </c>
      <c r="CR59" s="72" t="str">
        <f t="shared" si="89"/>
        <v/>
      </c>
      <c r="CS59" s="72" t="str">
        <f t="shared" si="90"/>
        <v/>
      </c>
      <c r="CT59" s="72" t="str">
        <f t="shared" si="91"/>
        <v/>
      </c>
      <c r="CU59" s="72"/>
      <c r="CV59" s="72"/>
      <c r="CW59" s="73"/>
    </row>
    <row r="60" spans="1:101">
      <c r="A60" s="82"/>
      <c r="B60" s="74"/>
      <c r="C60" s="71" t="str">
        <f t="shared" si="0"/>
        <v xml:space="preserve">zéro DH </v>
      </c>
      <c r="D60" s="72" t="str">
        <f t="shared" si="1"/>
        <v xml:space="preserve">Zéro DH </v>
      </c>
      <c r="E60" s="72">
        <f t="shared" si="2"/>
        <v>0</v>
      </c>
      <c r="F60" s="72">
        <f t="shared" si="3"/>
        <v>0</v>
      </c>
      <c r="G60" s="72">
        <f t="shared" si="4"/>
        <v>0</v>
      </c>
      <c r="H60" s="72">
        <f t="shared" si="5"/>
        <v>0</v>
      </c>
      <c r="I60" s="72">
        <f t="shared" si="6"/>
        <v>0</v>
      </c>
      <c r="J60" s="72"/>
      <c r="K60" s="72">
        <f t="shared" si="7"/>
        <v>0</v>
      </c>
      <c r="L60" s="72">
        <f t="shared" si="8"/>
        <v>0</v>
      </c>
      <c r="M60" s="72">
        <f t="shared" si="9"/>
        <v>0</v>
      </c>
      <c r="N60" s="72">
        <f t="shared" si="10"/>
        <v>0</v>
      </c>
      <c r="O60" s="72">
        <f t="shared" si="11"/>
        <v>0</v>
      </c>
      <c r="P60" s="72">
        <f t="shared" si="12"/>
        <v>0</v>
      </c>
      <c r="Q60" s="72">
        <f t="shared" si="13"/>
        <v>0</v>
      </c>
      <c r="R60" s="72">
        <f t="shared" si="14"/>
        <v>0</v>
      </c>
      <c r="S60" s="72">
        <f t="shared" si="15"/>
        <v>0</v>
      </c>
      <c r="T60" s="72">
        <f t="shared" si="16"/>
        <v>0</v>
      </c>
      <c r="U60" s="72">
        <f t="shared" si="17"/>
        <v>0</v>
      </c>
      <c r="V60" s="72">
        <f t="shared" si="18"/>
        <v>0</v>
      </c>
      <c r="W60" s="72">
        <f t="shared" si="19"/>
        <v>0</v>
      </c>
      <c r="X60" s="72">
        <f t="shared" si="20"/>
        <v>0</v>
      </c>
      <c r="Y60" s="72" t="str">
        <f t="shared" si="21"/>
        <v/>
      </c>
      <c r="Z60" s="72" t="str">
        <f t="shared" si="22"/>
        <v/>
      </c>
      <c r="AA60" s="72" t="str">
        <f t="shared" si="23"/>
        <v/>
      </c>
      <c r="AB60" s="72" t="str">
        <f t="shared" si="24"/>
        <v/>
      </c>
      <c r="AC60" s="72" t="str">
        <f t="shared" si="25"/>
        <v/>
      </c>
      <c r="AD60" s="72" t="str">
        <f t="shared" si="26"/>
        <v/>
      </c>
      <c r="AE60" s="72" t="str">
        <f t="shared" si="27"/>
        <v/>
      </c>
      <c r="AF60" s="72" t="str">
        <f t="shared" si="28"/>
        <v/>
      </c>
      <c r="AG60" s="72" t="str">
        <f t="shared" si="29"/>
        <v/>
      </c>
      <c r="AH60" s="72" t="str">
        <f t="shared" si="30"/>
        <v/>
      </c>
      <c r="AI60" s="72" t="str">
        <f t="shared" si="31"/>
        <v xml:space="preserve">zéro </v>
      </c>
      <c r="AJ60" s="72" t="str">
        <f t="shared" si="32"/>
        <v/>
      </c>
      <c r="AK60" s="72" t="str">
        <f t="shared" si="33"/>
        <v/>
      </c>
      <c r="AL60" s="72" t="str">
        <f t="shared" si="34"/>
        <v/>
      </c>
      <c r="AM60" s="72" t="str">
        <f t="shared" si="35"/>
        <v xml:space="preserve">DH </v>
      </c>
      <c r="AN60" s="72" t="str">
        <f t="shared" si="36"/>
        <v/>
      </c>
      <c r="AO60" s="72" t="str">
        <f t="shared" si="37"/>
        <v/>
      </c>
      <c r="AP60" s="72" t="str">
        <f t="shared" si="38"/>
        <v/>
      </c>
      <c r="AQ60" s="72" t="str">
        <f t="shared" si="39"/>
        <v/>
      </c>
      <c r="AR60" s="72" t="str">
        <f t="shared" si="40"/>
        <v xml:space="preserve"> </v>
      </c>
      <c r="AS60" s="72" t="str">
        <f t="shared" si="41"/>
        <v xml:space="preserve">cents </v>
      </c>
      <c r="AT60" s="72" t="str">
        <f t="shared" si="42"/>
        <v/>
      </c>
      <c r="AU60" s="72" t="str">
        <f t="shared" si="43"/>
        <v/>
      </c>
      <c r="AV60" s="72">
        <f t="shared" si="44"/>
        <v>0</v>
      </c>
      <c r="AW60" s="72" t="str">
        <f t="shared" si="45"/>
        <v xml:space="preserve">cents </v>
      </c>
      <c r="AX60" s="72" t="str">
        <f t="shared" si="46"/>
        <v/>
      </c>
      <c r="AY60" s="72" t="str">
        <f t="shared" si="47"/>
        <v/>
      </c>
      <c r="AZ60" s="72">
        <f t="shared" si="48"/>
        <v>0</v>
      </c>
      <c r="BA60" s="72" t="str">
        <f t="shared" si="49"/>
        <v xml:space="preserve">cents </v>
      </c>
      <c r="BB60" s="72" t="str">
        <f t="shared" si="50"/>
        <v/>
      </c>
      <c r="BC60" s="72" t="str">
        <f t="shared" si="51"/>
        <v/>
      </c>
      <c r="BD60" s="72" t="str">
        <f t="shared" si="52"/>
        <v/>
      </c>
      <c r="BE60" s="72" t="str">
        <f t="shared" si="53"/>
        <v/>
      </c>
      <c r="BF60" s="72" t="str">
        <f t="shared" si="54"/>
        <v/>
      </c>
      <c r="BG60" s="72" t="str">
        <f t="shared" si="55"/>
        <v/>
      </c>
      <c r="BH60" s="72" t="str">
        <f t="shared" si="56"/>
        <v/>
      </c>
      <c r="BI60" s="72" t="str">
        <f t="shared" si="57"/>
        <v/>
      </c>
      <c r="BJ60" s="72" t="str">
        <f t="shared" si="58"/>
        <v/>
      </c>
      <c r="BK60" s="72" t="str">
        <f t="shared" si="59"/>
        <v/>
      </c>
      <c r="BL60" s="72" t="str">
        <f t="shared" si="60"/>
        <v/>
      </c>
      <c r="BM60" s="72" t="str">
        <f t="shared" si="61"/>
        <v/>
      </c>
      <c r="BN60" s="72" t="str">
        <f t="shared" si="62"/>
        <v/>
      </c>
      <c r="BO60" s="72" t="str">
        <f t="shared" si="63"/>
        <v/>
      </c>
      <c r="BP60" s="72" t="str">
        <f t="shared" si="64"/>
        <v/>
      </c>
      <c r="BQ60" s="72" t="str">
        <f t="shared" si="65"/>
        <v/>
      </c>
      <c r="BR60" s="72" t="str">
        <f t="shared" si="66"/>
        <v/>
      </c>
      <c r="BS60" s="72" t="str">
        <f t="shared" si="67"/>
        <v/>
      </c>
      <c r="BT60" s="72" t="str">
        <f t="shared" si="68"/>
        <v/>
      </c>
      <c r="BU60" s="72" t="str">
        <f t="shared" si="69"/>
        <v/>
      </c>
      <c r="BV60" s="72" t="str">
        <f t="shared" si="70"/>
        <v/>
      </c>
      <c r="BW60" s="72">
        <f t="shared" si="71"/>
        <v>0</v>
      </c>
      <c r="BX60" s="72" t="str">
        <f t="shared" si="72"/>
        <v/>
      </c>
      <c r="BY60" s="72" t="str">
        <f t="shared" si="73"/>
        <v/>
      </c>
      <c r="BZ60" s="72" t="str">
        <f t="shared" si="74"/>
        <v/>
      </c>
      <c r="CA60" s="72">
        <f t="shared" si="75"/>
        <v>0</v>
      </c>
      <c r="CB60" s="72" t="str">
        <f t="shared" si="76"/>
        <v/>
      </c>
      <c r="CC60" s="72">
        <f t="shared" si="77"/>
        <v>0</v>
      </c>
      <c r="CD60" s="72" t="str">
        <f t="shared" si="78"/>
        <v/>
      </c>
      <c r="CE60" s="72" t="str">
        <f t="shared" si="79"/>
        <v/>
      </c>
      <c r="CF60" s="72">
        <f t="shared" si="80"/>
        <v>0</v>
      </c>
      <c r="CG60" s="72" t="str">
        <f t="shared" si="92"/>
        <v/>
      </c>
      <c r="CH60" s="72" t="str">
        <f t="shared" si="92"/>
        <v/>
      </c>
      <c r="CI60" s="72" t="str">
        <f t="shared" si="82"/>
        <v/>
      </c>
      <c r="CJ60" s="72" t="str">
        <f t="shared" si="93"/>
        <v/>
      </c>
      <c r="CK60" s="72" t="str">
        <f t="shared" si="93"/>
        <v/>
      </c>
      <c r="CL60" s="72" t="str">
        <f t="shared" si="93"/>
        <v/>
      </c>
      <c r="CM60" s="72" t="str">
        <f t="shared" si="84"/>
        <v/>
      </c>
      <c r="CN60" s="72" t="str">
        <f t="shared" si="85"/>
        <v/>
      </c>
      <c r="CO60" s="72" t="str">
        <f t="shared" si="86"/>
        <v/>
      </c>
      <c r="CP60" s="72" t="str">
        <f t="shared" si="87"/>
        <v/>
      </c>
      <c r="CQ60" s="72" t="str">
        <f t="shared" si="88"/>
        <v/>
      </c>
      <c r="CR60" s="72" t="str">
        <f t="shared" si="89"/>
        <v/>
      </c>
      <c r="CS60" s="72" t="str">
        <f t="shared" si="90"/>
        <v/>
      </c>
      <c r="CT60" s="72" t="str">
        <f t="shared" si="91"/>
        <v/>
      </c>
      <c r="CU60" s="72"/>
      <c r="CV60" s="72"/>
      <c r="CW60" s="73"/>
    </row>
    <row r="61" spans="1:101">
      <c r="A61" s="82"/>
      <c r="B61" s="74"/>
      <c r="C61" s="71" t="str">
        <f t="shared" si="0"/>
        <v xml:space="preserve">zéro DH </v>
      </c>
      <c r="D61" s="72" t="str">
        <f t="shared" si="1"/>
        <v xml:space="preserve">Zéro DH </v>
      </c>
      <c r="E61" s="72">
        <f t="shared" si="2"/>
        <v>0</v>
      </c>
      <c r="F61" s="72">
        <f t="shared" si="3"/>
        <v>0</v>
      </c>
      <c r="G61" s="72">
        <f t="shared" si="4"/>
        <v>0</v>
      </c>
      <c r="H61" s="72">
        <f t="shared" si="5"/>
        <v>0</v>
      </c>
      <c r="I61" s="72">
        <f t="shared" si="6"/>
        <v>0</v>
      </c>
      <c r="J61" s="72"/>
      <c r="K61" s="72">
        <f t="shared" si="7"/>
        <v>0</v>
      </c>
      <c r="L61" s="72">
        <f t="shared" si="8"/>
        <v>0</v>
      </c>
      <c r="M61" s="72">
        <f t="shared" si="9"/>
        <v>0</v>
      </c>
      <c r="N61" s="72">
        <f t="shared" si="10"/>
        <v>0</v>
      </c>
      <c r="O61" s="72">
        <f t="shared" si="11"/>
        <v>0</v>
      </c>
      <c r="P61" s="72">
        <f t="shared" si="12"/>
        <v>0</v>
      </c>
      <c r="Q61" s="72">
        <f t="shared" si="13"/>
        <v>0</v>
      </c>
      <c r="R61" s="72">
        <f t="shared" si="14"/>
        <v>0</v>
      </c>
      <c r="S61" s="72">
        <f t="shared" si="15"/>
        <v>0</v>
      </c>
      <c r="T61" s="72">
        <f t="shared" si="16"/>
        <v>0</v>
      </c>
      <c r="U61" s="72">
        <f t="shared" si="17"/>
        <v>0</v>
      </c>
      <c r="V61" s="72">
        <f t="shared" si="18"/>
        <v>0</v>
      </c>
      <c r="W61" s="72">
        <f t="shared" si="19"/>
        <v>0</v>
      </c>
      <c r="X61" s="72">
        <f t="shared" si="20"/>
        <v>0</v>
      </c>
      <c r="Y61" s="72" t="str">
        <f t="shared" si="21"/>
        <v/>
      </c>
      <c r="Z61" s="72" t="str">
        <f t="shared" si="22"/>
        <v/>
      </c>
      <c r="AA61" s="72" t="str">
        <f t="shared" si="23"/>
        <v/>
      </c>
      <c r="AB61" s="72" t="str">
        <f t="shared" si="24"/>
        <v/>
      </c>
      <c r="AC61" s="72" t="str">
        <f t="shared" si="25"/>
        <v/>
      </c>
      <c r="AD61" s="72" t="str">
        <f t="shared" si="26"/>
        <v/>
      </c>
      <c r="AE61" s="72" t="str">
        <f t="shared" si="27"/>
        <v/>
      </c>
      <c r="AF61" s="72" t="str">
        <f t="shared" si="28"/>
        <v/>
      </c>
      <c r="AG61" s="72" t="str">
        <f t="shared" si="29"/>
        <v/>
      </c>
      <c r="AH61" s="72" t="str">
        <f t="shared" si="30"/>
        <v/>
      </c>
      <c r="AI61" s="72" t="str">
        <f t="shared" si="31"/>
        <v xml:space="preserve">zéro </v>
      </c>
      <c r="AJ61" s="72" t="str">
        <f t="shared" si="32"/>
        <v/>
      </c>
      <c r="AK61" s="72" t="str">
        <f t="shared" si="33"/>
        <v/>
      </c>
      <c r="AL61" s="72" t="str">
        <f t="shared" si="34"/>
        <v/>
      </c>
      <c r="AM61" s="72" t="str">
        <f t="shared" si="35"/>
        <v xml:space="preserve">DH </v>
      </c>
      <c r="AN61" s="72" t="str">
        <f t="shared" si="36"/>
        <v/>
      </c>
      <c r="AO61" s="72" t="str">
        <f t="shared" si="37"/>
        <v/>
      </c>
      <c r="AP61" s="72" t="str">
        <f t="shared" si="38"/>
        <v/>
      </c>
      <c r="AQ61" s="72" t="str">
        <f t="shared" si="39"/>
        <v/>
      </c>
      <c r="AR61" s="72" t="str">
        <f t="shared" si="40"/>
        <v xml:space="preserve"> </v>
      </c>
      <c r="AS61" s="72" t="str">
        <f t="shared" si="41"/>
        <v xml:space="preserve">cents </v>
      </c>
      <c r="AT61" s="72" t="str">
        <f t="shared" si="42"/>
        <v/>
      </c>
      <c r="AU61" s="72" t="str">
        <f t="shared" si="43"/>
        <v/>
      </c>
      <c r="AV61" s="72">
        <f t="shared" si="44"/>
        <v>0</v>
      </c>
      <c r="AW61" s="72" t="str">
        <f t="shared" si="45"/>
        <v xml:space="preserve">cents </v>
      </c>
      <c r="AX61" s="72" t="str">
        <f t="shared" si="46"/>
        <v/>
      </c>
      <c r="AY61" s="72" t="str">
        <f t="shared" si="47"/>
        <v/>
      </c>
      <c r="AZ61" s="72">
        <f t="shared" si="48"/>
        <v>0</v>
      </c>
      <c r="BA61" s="72" t="str">
        <f t="shared" si="49"/>
        <v xml:space="preserve">cents </v>
      </c>
      <c r="BB61" s="72" t="str">
        <f t="shared" si="50"/>
        <v/>
      </c>
      <c r="BC61" s="72" t="str">
        <f t="shared" si="51"/>
        <v/>
      </c>
      <c r="BD61" s="72" t="str">
        <f t="shared" si="52"/>
        <v/>
      </c>
      <c r="BE61" s="72" t="str">
        <f t="shared" si="53"/>
        <v/>
      </c>
      <c r="BF61" s="72" t="str">
        <f t="shared" si="54"/>
        <v/>
      </c>
      <c r="BG61" s="72" t="str">
        <f t="shared" si="55"/>
        <v/>
      </c>
      <c r="BH61" s="72" t="str">
        <f t="shared" si="56"/>
        <v/>
      </c>
      <c r="BI61" s="72" t="str">
        <f t="shared" si="57"/>
        <v/>
      </c>
      <c r="BJ61" s="72" t="str">
        <f t="shared" si="58"/>
        <v/>
      </c>
      <c r="BK61" s="72" t="str">
        <f t="shared" si="59"/>
        <v/>
      </c>
      <c r="BL61" s="72" t="str">
        <f t="shared" si="60"/>
        <v/>
      </c>
      <c r="BM61" s="72" t="str">
        <f t="shared" si="61"/>
        <v/>
      </c>
      <c r="BN61" s="72" t="str">
        <f t="shared" si="62"/>
        <v/>
      </c>
      <c r="BO61" s="72" t="str">
        <f t="shared" si="63"/>
        <v/>
      </c>
      <c r="BP61" s="72" t="str">
        <f t="shared" si="64"/>
        <v/>
      </c>
      <c r="BQ61" s="72" t="str">
        <f t="shared" si="65"/>
        <v/>
      </c>
      <c r="BR61" s="72" t="str">
        <f t="shared" si="66"/>
        <v/>
      </c>
      <c r="BS61" s="72" t="str">
        <f t="shared" si="67"/>
        <v/>
      </c>
      <c r="BT61" s="72" t="str">
        <f t="shared" si="68"/>
        <v/>
      </c>
      <c r="BU61" s="72" t="str">
        <f t="shared" si="69"/>
        <v/>
      </c>
      <c r="BV61" s="72" t="str">
        <f t="shared" si="70"/>
        <v/>
      </c>
      <c r="BW61" s="72">
        <f t="shared" si="71"/>
        <v>0</v>
      </c>
      <c r="BX61" s="72" t="str">
        <f t="shared" si="72"/>
        <v/>
      </c>
      <c r="BY61" s="72" t="str">
        <f t="shared" si="73"/>
        <v/>
      </c>
      <c r="BZ61" s="72" t="str">
        <f t="shared" si="74"/>
        <v/>
      </c>
      <c r="CA61" s="72">
        <f t="shared" si="75"/>
        <v>0</v>
      </c>
      <c r="CB61" s="72" t="str">
        <f t="shared" si="76"/>
        <v/>
      </c>
      <c r="CC61" s="72">
        <f t="shared" si="77"/>
        <v>0</v>
      </c>
      <c r="CD61" s="72" t="str">
        <f t="shared" si="78"/>
        <v/>
      </c>
      <c r="CE61" s="72" t="str">
        <f t="shared" si="79"/>
        <v/>
      </c>
      <c r="CF61" s="72">
        <f t="shared" si="80"/>
        <v>0</v>
      </c>
      <c r="CG61" s="72" t="str">
        <f t="shared" si="92"/>
        <v/>
      </c>
      <c r="CH61" s="72" t="str">
        <f t="shared" si="92"/>
        <v/>
      </c>
      <c r="CI61" s="72" t="str">
        <f t="shared" si="82"/>
        <v/>
      </c>
      <c r="CJ61" s="72" t="str">
        <f t="shared" si="93"/>
        <v/>
      </c>
      <c r="CK61" s="72" t="str">
        <f t="shared" si="93"/>
        <v/>
      </c>
      <c r="CL61" s="72" t="str">
        <f t="shared" si="93"/>
        <v/>
      </c>
      <c r="CM61" s="72" t="str">
        <f t="shared" si="84"/>
        <v/>
      </c>
      <c r="CN61" s="72" t="str">
        <f t="shared" si="85"/>
        <v/>
      </c>
      <c r="CO61" s="72" t="str">
        <f t="shared" si="86"/>
        <v/>
      </c>
      <c r="CP61" s="72" t="str">
        <f t="shared" si="87"/>
        <v/>
      </c>
      <c r="CQ61" s="72" t="str">
        <f t="shared" si="88"/>
        <v/>
      </c>
      <c r="CR61" s="72" t="str">
        <f t="shared" si="89"/>
        <v/>
      </c>
      <c r="CS61" s="72" t="str">
        <f t="shared" si="90"/>
        <v/>
      </c>
      <c r="CT61" s="72" t="str">
        <f t="shared" si="91"/>
        <v/>
      </c>
      <c r="CU61" s="72"/>
      <c r="CV61" s="72"/>
      <c r="CW61" s="73"/>
    </row>
    <row r="62" spans="1:101">
      <c r="A62" s="82"/>
      <c r="B62" s="74"/>
      <c r="C62" s="71" t="str">
        <f t="shared" si="0"/>
        <v xml:space="preserve">zéro DH </v>
      </c>
      <c r="D62" s="72" t="str">
        <f t="shared" si="1"/>
        <v xml:space="preserve">Zéro DH </v>
      </c>
      <c r="E62" s="72">
        <f t="shared" si="2"/>
        <v>0</v>
      </c>
      <c r="F62" s="72">
        <f t="shared" si="3"/>
        <v>0</v>
      </c>
      <c r="G62" s="72">
        <f t="shared" si="4"/>
        <v>0</v>
      </c>
      <c r="H62" s="72">
        <f t="shared" si="5"/>
        <v>0</v>
      </c>
      <c r="I62" s="72">
        <f t="shared" si="6"/>
        <v>0</v>
      </c>
      <c r="J62" s="72"/>
      <c r="K62" s="72">
        <f t="shared" si="7"/>
        <v>0</v>
      </c>
      <c r="L62" s="72">
        <f t="shared" si="8"/>
        <v>0</v>
      </c>
      <c r="M62" s="72">
        <f t="shared" si="9"/>
        <v>0</v>
      </c>
      <c r="N62" s="72">
        <f t="shared" si="10"/>
        <v>0</v>
      </c>
      <c r="O62" s="72">
        <f t="shared" si="11"/>
        <v>0</v>
      </c>
      <c r="P62" s="72">
        <f t="shared" si="12"/>
        <v>0</v>
      </c>
      <c r="Q62" s="72">
        <f t="shared" si="13"/>
        <v>0</v>
      </c>
      <c r="R62" s="72">
        <f t="shared" si="14"/>
        <v>0</v>
      </c>
      <c r="S62" s="72">
        <f t="shared" si="15"/>
        <v>0</v>
      </c>
      <c r="T62" s="72">
        <f t="shared" si="16"/>
        <v>0</v>
      </c>
      <c r="U62" s="72">
        <f t="shared" si="17"/>
        <v>0</v>
      </c>
      <c r="V62" s="72">
        <f t="shared" si="18"/>
        <v>0</v>
      </c>
      <c r="W62" s="72">
        <f t="shared" si="19"/>
        <v>0</v>
      </c>
      <c r="X62" s="72">
        <f t="shared" si="20"/>
        <v>0</v>
      </c>
      <c r="Y62" s="72" t="str">
        <f t="shared" si="21"/>
        <v/>
      </c>
      <c r="Z62" s="72" t="str">
        <f t="shared" si="22"/>
        <v/>
      </c>
      <c r="AA62" s="72" t="str">
        <f t="shared" si="23"/>
        <v/>
      </c>
      <c r="AB62" s="72" t="str">
        <f t="shared" si="24"/>
        <v/>
      </c>
      <c r="AC62" s="72" t="str">
        <f t="shared" si="25"/>
        <v/>
      </c>
      <c r="AD62" s="72" t="str">
        <f t="shared" si="26"/>
        <v/>
      </c>
      <c r="AE62" s="72" t="str">
        <f t="shared" si="27"/>
        <v/>
      </c>
      <c r="AF62" s="72" t="str">
        <f t="shared" si="28"/>
        <v/>
      </c>
      <c r="AG62" s="72" t="str">
        <f t="shared" si="29"/>
        <v/>
      </c>
      <c r="AH62" s="72" t="str">
        <f t="shared" si="30"/>
        <v/>
      </c>
      <c r="AI62" s="72" t="str">
        <f t="shared" si="31"/>
        <v xml:space="preserve">zéro </v>
      </c>
      <c r="AJ62" s="72" t="str">
        <f t="shared" si="32"/>
        <v/>
      </c>
      <c r="AK62" s="72" t="str">
        <f t="shared" si="33"/>
        <v/>
      </c>
      <c r="AL62" s="72" t="str">
        <f t="shared" si="34"/>
        <v/>
      </c>
      <c r="AM62" s="72" t="str">
        <f t="shared" si="35"/>
        <v xml:space="preserve">DH </v>
      </c>
      <c r="AN62" s="72" t="str">
        <f t="shared" si="36"/>
        <v/>
      </c>
      <c r="AO62" s="72" t="str">
        <f t="shared" si="37"/>
        <v/>
      </c>
      <c r="AP62" s="72" t="str">
        <f t="shared" si="38"/>
        <v/>
      </c>
      <c r="AQ62" s="72" t="str">
        <f t="shared" si="39"/>
        <v/>
      </c>
      <c r="AR62" s="72" t="str">
        <f t="shared" si="40"/>
        <v xml:space="preserve"> </v>
      </c>
      <c r="AS62" s="72" t="str">
        <f t="shared" si="41"/>
        <v xml:space="preserve">cents </v>
      </c>
      <c r="AT62" s="72" t="str">
        <f t="shared" si="42"/>
        <v/>
      </c>
      <c r="AU62" s="72" t="str">
        <f t="shared" si="43"/>
        <v/>
      </c>
      <c r="AV62" s="72">
        <f t="shared" si="44"/>
        <v>0</v>
      </c>
      <c r="AW62" s="72" t="str">
        <f t="shared" si="45"/>
        <v xml:space="preserve">cents </v>
      </c>
      <c r="AX62" s="72" t="str">
        <f t="shared" si="46"/>
        <v/>
      </c>
      <c r="AY62" s="72" t="str">
        <f t="shared" si="47"/>
        <v/>
      </c>
      <c r="AZ62" s="72">
        <f t="shared" si="48"/>
        <v>0</v>
      </c>
      <c r="BA62" s="72" t="str">
        <f t="shared" si="49"/>
        <v xml:space="preserve">cents </v>
      </c>
      <c r="BB62" s="72" t="str">
        <f t="shared" si="50"/>
        <v/>
      </c>
      <c r="BC62" s="72" t="str">
        <f t="shared" si="51"/>
        <v/>
      </c>
      <c r="BD62" s="72" t="str">
        <f t="shared" si="52"/>
        <v/>
      </c>
      <c r="BE62" s="72" t="str">
        <f t="shared" si="53"/>
        <v/>
      </c>
      <c r="BF62" s="72" t="str">
        <f t="shared" si="54"/>
        <v/>
      </c>
      <c r="BG62" s="72" t="str">
        <f t="shared" si="55"/>
        <v/>
      </c>
      <c r="BH62" s="72" t="str">
        <f t="shared" si="56"/>
        <v/>
      </c>
      <c r="BI62" s="72" t="str">
        <f t="shared" si="57"/>
        <v/>
      </c>
      <c r="BJ62" s="72" t="str">
        <f t="shared" si="58"/>
        <v/>
      </c>
      <c r="BK62" s="72" t="str">
        <f t="shared" si="59"/>
        <v/>
      </c>
      <c r="BL62" s="72" t="str">
        <f t="shared" si="60"/>
        <v/>
      </c>
      <c r="BM62" s="72" t="str">
        <f t="shared" si="61"/>
        <v/>
      </c>
      <c r="BN62" s="72" t="str">
        <f t="shared" si="62"/>
        <v/>
      </c>
      <c r="BO62" s="72" t="str">
        <f t="shared" si="63"/>
        <v/>
      </c>
      <c r="BP62" s="72" t="str">
        <f t="shared" si="64"/>
        <v/>
      </c>
      <c r="BQ62" s="72" t="str">
        <f t="shared" si="65"/>
        <v/>
      </c>
      <c r="BR62" s="72" t="str">
        <f t="shared" si="66"/>
        <v/>
      </c>
      <c r="BS62" s="72" t="str">
        <f t="shared" si="67"/>
        <v/>
      </c>
      <c r="BT62" s="72" t="str">
        <f t="shared" si="68"/>
        <v/>
      </c>
      <c r="BU62" s="72" t="str">
        <f t="shared" si="69"/>
        <v/>
      </c>
      <c r="BV62" s="72" t="str">
        <f t="shared" si="70"/>
        <v/>
      </c>
      <c r="BW62" s="72">
        <f t="shared" si="71"/>
        <v>0</v>
      </c>
      <c r="BX62" s="72" t="str">
        <f t="shared" si="72"/>
        <v/>
      </c>
      <c r="BY62" s="72" t="str">
        <f t="shared" si="73"/>
        <v/>
      </c>
      <c r="BZ62" s="72" t="str">
        <f t="shared" si="74"/>
        <v/>
      </c>
      <c r="CA62" s="72">
        <f t="shared" si="75"/>
        <v>0</v>
      </c>
      <c r="CB62" s="72" t="str">
        <f t="shared" si="76"/>
        <v/>
      </c>
      <c r="CC62" s="72">
        <f t="shared" si="77"/>
        <v>0</v>
      </c>
      <c r="CD62" s="72" t="str">
        <f t="shared" si="78"/>
        <v/>
      </c>
      <c r="CE62" s="72" t="str">
        <f t="shared" si="79"/>
        <v/>
      </c>
      <c r="CF62" s="72">
        <f t="shared" si="80"/>
        <v>0</v>
      </c>
      <c r="CG62" s="72" t="str">
        <f t="shared" si="92"/>
        <v/>
      </c>
      <c r="CH62" s="72" t="str">
        <f t="shared" si="92"/>
        <v/>
      </c>
      <c r="CI62" s="72" t="str">
        <f t="shared" si="82"/>
        <v/>
      </c>
      <c r="CJ62" s="72" t="str">
        <f t="shared" si="93"/>
        <v/>
      </c>
      <c r="CK62" s="72" t="str">
        <f t="shared" si="93"/>
        <v/>
      </c>
      <c r="CL62" s="72" t="str">
        <f t="shared" si="93"/>
        <v/>
      </c>
      <c r="CM62" s="72" t="str">
        <f t="shared" si="84"/>
        <v/>
      </c>
      <c r="CN62" s="72" t="str">
        <f t="shared" si="85"/>
        <v/>
      </c>
      <c r="CO62" s="72" t="str">
        <f t="shared" si="86"/>
        <v/>
      </c>
      <c r="CP62" s="72" t="str">
        <f t="shared" si="87"/>
        <v/>
      </c>
      <c r="CQ62" s="72" t="str">
        <f t="shared" si="88"/>
        <v/>
      </c>
      <c r="CR62" s="72" t="str">
        <f t="shared" si="89"/>
        <v/>
      </c>
      <c r="CS62" s="72" t="str">
        <f t="shared" si="90"/>
        <v/>
      </c>
      <c r="CT62" s="72" t="str">
        <f t="shared" si="91"/>
        <v/>
      </c>
      <c r="CU62" s="72"/>
      <c r="CV62" s="72"/>
      <c r="CW62" s="73"/>
    </row>
    <row r="63" spans="1:101">
      <c r="A63" s="82"/>
      <c r="B63" s="74"/>
      <c r="C63" s="71" t="str">
        <f t="shared" si="0"/>
        <v xml:space="preserve">zéro DH </v>
      </c>
      <c r="D63" s="72" t="str">
        <f t="shared" si="1"/>
        <v xml:space="preserve">Zéro DH </v>
      </c>
      <c r="E63" s="72">
        <f t="shared" si="2"/>
        <v>0</v>
      </c>
      <c r="F63" s="72">
        <f t="shared" si="3"/>
        <v>0</v>
      </c>
      <c r="G63" s="72">
        <f t="shared" si="4"/>
        <v>0</v>
      </c>
      <c r="H63" s="72">
        <f t="shared" si="5"/>
        <v>0</v>
      </c>
      <c r="I63" s="72">
        <f t="shared" si="6"/>
        <v>0</v>
      </c>
      <c r="J63" s="72"/>
      <c r="K63" s="72">
        <f t="shared" si="7"/>
        <v>0</v>
      </c>
      <c r="L63" s="72">
        <f t="shared" si="8"/>
        <v>0</v>
      </c>
      <c r="M63" s="72">
        <f t="shared" si="9"/>
        <v>0</v>
      </c>
      <c r="N63" s="72">
        <f t="shared" si="10"/>
        <v>0</v>
      </c>
      <c r="O63" s="72">
        <f t="shared" si="11"/>
        <v>0</v>
      </c>
      <c r="P63" s="72">
        <f t="shared" si="12"/>
        <v>0</v>
      </c>
      <c r="Q63" s="72">
        <f t="shared" si="13"/>
        <v>0</v>
      </c>
      <c r="R63" s="72">
        <f t="shared" si="14"/>
        <v>0</v>
      </c>
      <c r="S63" s="72">
        <f t="shared" si="15"/>
        <v>0</v>
      </c>
      <c r="T63" s="72">
        <f t="shared" si="16"/>
        <v>0</v>
      </c>
      <c r="U63" s="72">
        <f t="shared" si="17"/>
        <v>0</v>
      </c>
      <c r="V63" s="72">
        <f t="shared" si="18"/>
        <v>0</v>
      </c>
      <c r="W63" s="72">
        <f t="shared" si="19"/>
        <v>0</v>
      </c>
      <c r="X63" s="72">
        <f t="shared" si="20"/>
        <v>0</v>
      </c>
      <c r="Y63" s="72" t="str">
        <f t="shared" si="21"/>
        <v/>
      </c>
      <c r="Z63" s="72" t="str">
        <f t="shared" si="22"/>
        <v/>
      </c>
      <c r="AA63" s="72" t="str">
        <f t="shared" si="23"/>
        <v/>
      </c>
      <c r="AB63" s="72" t="str">
        <f t="shared" si="24"/>
        <v/>
      </c>
      <c r="AC63" s="72" t="str">
        <f t="shared" si="25"/>
        <v/>
      </c>
      <c r="AD63" s="72" t="str">
        <f t="shared" si="26"/>
        <v/>
      </c>
      <c r="AE63" s="72" t="str">
        <f t="shared" si="27"/>
        <v/>
      </c>
      <c r="AF63" s="72" t="str">
        <f t="shared" si="28"/>
        <v/>
      </c>
      <c r="AG63" s="72" t="str">
        <f t="shared" si="29"/>
        <v/>
      </c>
      <c r="AH63" s="72" t="str">
        <f t="shared" si="30"/>
        <v/>
      </c>
      <c r="AI63" s="72" t="str">
        <f t="shared" si="31"/>
        <v xml:space="preserve">zéro </v>
      </c>
      <c r="AJ63" s="72" t="str">
        <f t="shared" si="32"/>
        <v/>
      </c>
      <c r="AK63" s="72" t="str">
        <f t="shared" si="33"/>
        <v/>
      </c>
      <c r="AL63" s="72" t="str">
        <f t="shared" si="34"/>
        <v/>
      </c>
      <c r="AM63" s="72" t="str">
        <f t="shared" si="35"/>
        <v xml:space="preserve">DH </v>
      </c>
      <c r="AN63" s="72" t="str">
        <f t="shared" si="36"/>
        <v/>
      </c>
      <c r="AO63" s="72" t="str">
        <f t="shared" si="37"/>
        <v/>
      </c>
      <c r="AP63" s="72" t="str">
        <f t="shared" si="38"/>
        <v/>
      </c>
      <c r="AQ63" s="72" t="str">
        <f t="shared" si="39"/>
        <v/>
      </c>
      <c r="AR63" s="72" t="str">
        <f t="shared" si="40"/>
        <v xml:space="preserve"> </v>
      </c>
      <c r="AS63" s="72" t="str">
        <f t="shared" si="41"/>
        <v xml:space="preserve">cents </v>
      </c>
      <c r="AT63" s="72" t="str">
        <f t="shared" si="42"/>
        <v/>
      </c>
      <c r="AU63" s="72" t="str">
        <f t="shared" si="43"/>
        <v/>
      </c>
      <c r="AV63" s="72">
        <f t="shared" si="44"/>
        <v>0</v>
      </c>
      <c r="AW63" s="72" t="str">
        <f t="shared" si="45"/>
        <v xml:space="preserve">cents </v>
      </c>
      <c r="AX63" s="72" t="str">
        <f t="shared" si="46"/>
        <v/>
      </c>
      <c r="AY63" s="72" t="str">
        <f t="shared" si="47"/>
        <v/>
      </c>
      <c r="AZ63" s="72">
        <f t="shared" si="48"/>
        <v>0</v>
      </c>
      <c r="BA63" s="72" t="str">
        <f t="shared" si="49"/>
        <v xml:space="preserve">cents </v>
      </c>
      <c r="BB63" s="72" t="str">
        <f t="shared" si="50"/>
        <v/>
      </c>
      <c r="BC63" s="72" t="str">
        <f t="shared" si="51"/>
        <v/>
      </c>
      <c r="BD63" s="72" t="str">
        <f t="shared" si="52"/>
        <v/>
      </c>
      <c r="BE63" s="72" t="str">
        <f t="shared" si="53"/>
        <v/>
      </c>
      <c r="BF63" s="72" t="str">
        <f t="shared" si="54"/>
        <v/>
      </c>
      <c r="BG63" s="72" t="str">
        <f t="shared" si="55"/>
        <v/>
      </c>
      <c r="BH63" s="72" t="str">
        <f t="shared" si="56"/>
        <v/>
      </c>
      <c r="BI63" s="72" t="str">
        <f t="shared" si="57"/>
        <v/>
      </c>
      <c r="BJ63" s="72" t="str">
        <f t="shared" si="58"/>
        <v/>
      </c>
      <c r="BK63" s="72" t="str">
        <f t="shared" si="59"/>
        <v/>
      </c>
      <c r="BL63" s="72" t="str">
        <f t="shared" si="60"/>
        <v/>
      </c>
      <c r="BM63" s="72" t="str">
        <f t="shared" si="61"/>
        <v/>
      </c>
      <c r="BN63" s="72" t="str">
        <f t="shared" si="62"/>
        <v/>
      </c>
      <c r="BO63" s="72" t="str">
        <f t="shared" si="63"/>
        <v/>
      </c>
      <c r="BP63" s="72" t="str">
        <f t="shared" si="64"/>
        <v/>
      </c>
      <c r="BQ63" s="72" t="str">
        <f t="shared" si="65"/>
        <v/>
      </c>
      <c r="BR63" s="72" t="str">
        <f t="shared" si="66"/>
        <v/>
      </c>
      <c r="BS63" s="72" t="str">
        <f t="shared" si="67"/>
        <v/>
      </c>
      <c r="BT63" s="72" t="str">
        <f t="shared" si="68"/>
        <v/>
      </c>
      <c r="BU63" s="72" t="str">
        <f t="shared" si="69"/>
        <v/>
      </c>
      <c r="BV63" s="72" t="str">
        <f t="shared" si="70"/>
        <v/>
      </c>
      <c r="BW63" s="72">
        <f t="shared" si="71"/>
        <v>0</v>
      </c>
      <c r="BX63" s="72" t="str">
        <f t="shared" si="72"/>
        <v/>
      </c>
      <c r="BY63" s="72" t="str">
        <f t="shared" si="73"/>
        <v/>
      </c>
      <c r="BZ63" s="72" t="str">
        <f t="shared" si="74"/>
        <v/>
      </c>
      <c r="CA63" s="72">
        <f t="shared" si="75"/>
        <v>0</v>
      </c>
      <c r="CB63" s="72" t="str">
        <f t="shared" si="76"/>
        <v/>
      </c>
      <c r="CC63" s="72">
        <f t="shared" si="77"/>
        <v>0</v>
      </c>
      <c r="CD63" s="72" t="str">
        <f t="shared" si="78"/>
        <v/>
      </c>
      <c r="CE63" s="72" t="str">
        <f t="shared" si="79"/>
        <v/>
      </c>
      <c r="CF63" s="72">
        <f t="shared" si="80"/>
        <v>0</v>
      </c>
      <c r="CG63" s="72" t="str">
        <f t="shared" si="92"/>
        <v/>
      </c>
      <c r="CH63" s="72" t="str">
        <f t="shared" si="92"/>
        <v/>
      </c>
      <c r="CI63" s="72" t="str">
        <f t="shared" si="82"/>
        <v/>
      </c>
      <c r="CJ63" s="72" t="str">
        <f t="shared" si="93"/>
        <v/>
      </c>
      <c r="CK63" s="72" t="str">
        <f t="shared" si="93"/>
        <v/>
      </c>
      <c r="CL63" s="72" t="str">
        <f t="shared" si="93"/>
        <v/>
      </c>
      <c r="CM63" s="72" t="str">
        <f t="shared" si="84"/>
        <v/>
      </c>
      <c r="CN63" s="72" t="str">
        <f t="shared" si="85"/>
        <v/>
      </c>
      <c r="CO63" s="72" t="str">
        <f t="shared" si="86"/>
        <v/>
      </c>
      <c r="CP63" s="72" t="str">
        <f t="shared" si="87"/>
        <v/>
      </c>
      <c r="CQ63" s="72" t="str">
        <f t="shared" si="88"/>
        <v/>
      </c>
      <c r="CR63" s="72" t="str">
        <f t="shared" si="89"/>
        <v/>
      </c>
      <c r="CS63" s="72" t="str">
        <f t="shared" si="90"/>
        <v/>
      </c>
      <c r="CT63" s="72" t="str">
        <f t="shared" si="91"/>
        <v/>
      </c>
      <c r="CU63" s="72"/>
      <c r="CV63" s="72"/>
      <c r="CW63" s="73"/>
    </row>
    <row r="64" spans="1:101">
      <c r="A64" s="82"/>
      <c r="B64" s="74"/>
      <c r="C64" s="71" t="str">
        <f t="shared" si="0"/>
        <v xml:space="preserve">zéro DH </v>
      </c>
      <c r="D64" s="72" t="str">
        <f t="shared" si="1"/>
        <v xml:space="preserve">Zéro DH </v>
      </c>
      <c r="E64" s="72">
        <f t="shared" si="2"/>
        <v>0</v>
      </c>
      <c r="F64" s="72">
        <f t="shared" si="3"/>
        <v>0</v>
      </c>
      <c r="G64" s="72">
        <f t="shared" si="4"/>
        <v>0</v>
      </c>
      <c r="H64" s="72">
        <f t="shared" si="5"/>
        <v>0</v>
      </c>
      <c r="I64" s="72">
        <f t="shared" si="6"/>
        <v>0</v>
      </c>
      <c r="J64" s="72"/>
      <c r="K64" s="72">
        <f t="shared" si="7"/>
        <v>0</v>
      </c>
      <c r="L64" s="72">
        <f t="shared" si="8"/>
        <v>0</v>
      </c>
      <c r="M64" s="72">
        <f t="shared" si="9"/>
        <v>0</v>
      </c>
      <c r="N64" s="72">
        <f t="shared" si="10"/>
        <v>0</v>
      </c>
      <c r="O64" s="72">
        <f t="shared" si="11"/>
        <v>0</v>
      </c>
      <c r="P64" s="72">
        <f t="shared" si="12"/>
        <v>0</v>
      </c>
      <c r="Q64" s="72">
        <f t="shared" si="13"/>
        <v>0</v>
      </c>
      <c r="R64" s="72">
        <f t="shared" si="14"/>
        <v>0</v>
      </c>
      <c r="S64" s="72">
        <f t="shared" si="15"/>
        <v>0</v>
      </c>
      <c r="T64" s="72">
        <f t="shared" si="16"/>
        <v>0</v>
      </c>
      <c r="U64" s="72">
        <f t="shared" si="17"/>
        <v>0</v>
      </c>
      <c r="V64" s="72">
        <f t="shared" si="18"/>
        <v>0</v>
      </c>
      <c r="W64" s="72">
        <f t="shared" si="19"/>
        <v>0</v>
      </c>
      <c r="X64" s="72">
        <f t="shared" si="20"/>
        <v>0</v>
      </c>
      <c r="Y64" s="72" t="str">
        <f t="shared" si="21"/>
        <v/>
      </c>
      <c r="Z64" s="72" t="str">
        <f t="shared" si="22"/>
        <v/>
      </c>
      <c r="AA64" s="72" t="str">
        <f t="shared" si="23"/>
        <v/>
      </c>
      <c r="AB64" s="72" t="str">
        <f t="shared" si="24"/>
        <v/>
      </c>
      <c r="AC64" s="72" t="str">
        <f t="shared" si="25"/>
        <v/>
      </c>
      <c r="AD64" s="72" t="str">
        <f t="shared" si="26"/>
        <v/>
      </c>
      <c r="AE64" s="72" t="str">
        <f t="shared" si="27"/>
        <v/>
      </c>
      <c r="AF64" s="72" t="str">
        <f t="shared" si="28"/>
        <v/>
      </c>
      <c r="AG64" s="72" t="str">
        <f t="shared" si="29"/>
        <v/>
      </c>
      <c r="AH64" s="72" t="str">
        <f t="shared" si="30"/>
        <v/>
      </c>
      <c r="AI64" s="72" t="str">
        <f t="shared" si="31"/>
        <v xml:space="preserve">zéro </v>
      </c>
      <c r="AJ64" s="72" t="str">
        <f t="shared" si="32"/>
        <v/>
      </c>
      <c r="AK64" s="72" t="str">
        <f t="shared" si="33"/>
        <v/>
      </c>
      <c r="AL64" s="72" t="str">
        <f t="shared" si="34"/>
        <v/>
      </c>
      <c r="AM64" s="72" t="str">
        <f t="shared" si="35"/>
        <v xml:space="preserve">DH </v>
      </c>
      <c r="AN64" s="72" t="str">
        <f t="shared" si="36"/>
        <v/>
      </c>
      <c r="AO64" s="72" t="str">
        <f t="shared" si="37"/>
        <v/>
      </c>
      <c r="AP64" s="72" t="str">
        <f t="shared" si="38"/>
        <v/>
      </c>
      <c r="AQ64" s="72" t="str">
        <f t="shared" si="39"/>
        <v/>
      </c>
      <c r="AR64" s="72" t="str">
        <f t="shared" si="40"/>
        <v xml:space="preserve"> </v>
      </c>
      <c r="AS64" s="72" t="str">
        <f t="shared" si="41"/>
        <v xml:space="preserve">cents </v>
      </c>
      <c r="AT64" s="72" t="str">
        <f t="shared" si="42"/>
        <v/>
      </c>
      <c r="AU64" s="72" t="str">
        <f t="shared" si="43"/>
        <v/>
      </c>
      <c r="AV64" s="72">
        <f t="shared" si="44"/>
        <v>0</v>
      </c>
      <c r="AW64" s="72" t="str">
        <f t="shared" si="45"/>
        <v xml:space="preserve">cents </v>
      </c>
      <c r="AX64" s="72" t="str">
        <f t="shared" si="46"/>
        <v/>
      </c>
      <c r="AY64" s="72" t="str">
        <f t="shared" si="47"/>
        <v/>
      </c>
      <c r="AZ64" s="72">
        <f t="shared" si="48"/>
        <v>0</v>
      </c>
      <c r="BA64" s="72" t="str">
        <f t="shared" si="49"/>
        <v xml:space="preserve">cents </v>
      </c>
      <c r="BB64" s="72" t="str">
        <f t="shared" si="50"/>
        <v/>
      </c>
      <c r="BC64" s="72" t="str">
        <f t="shared" si="51"/>
        <v/>
      </c>
      <c r="BD64" s="72" t="str">
        <f t="shared" si="52"/>
        <v/>
      </c>
      <c r="BE64" s="72" t="str">
        <f t="shared" si="53"/>
        <v/>
      </c>
      <c r="BF64" s="72" t="str">
        <f t="shared" si="54"/>
        <v/>
      </c>
      <c r="BG64" s="72" t="str">
        <f t="shared" si="55"/>
        <v/>
      </c>
      <c r="BH64" s="72" t="str">
        <f t="shared" si="56"/>
        <v/>
      </c>
      <c r="BI64" s="72" t="str">
        <f t="shared" si="57"/>
        <v/>
      </c>
      <c r="BJ64" s="72" t="str">
        <f t="shared" si="58"/>
        <v/>
      </c>
      <c r="BK64" s="72" t="str">
        <f t="shared" si="59"/>
        <v/>
      </c>
      <c r="BL64" s="72" t="str">
        <f t="shared" si="60"/>
        <v/>
      </c>
      <c r="BM64" s="72" t="str">
        <f t="shared" si="61"/>
        <v/>
      </c>
      <c r="BN64" s="72" t="str">
        <f t="shared" si="62"/>
        <v/>
      </c>
      <c r="BO64" s="72" t="str">
        <f t="shared" si="63"/>
        <v/>
      </c>
      <c r="BP64" s="72" t="str">
        <f t="shared" si="64"/>
        <v/>
      </c>
      <c r="BQ64" s="72" t="str">
        <f t="shared" si="65"/>
        <v/>
      </c>
      <c r="BR64" s="72" t="str">
        <f t="shared" si="66"/>
        <v/>
      </c>
      <c r="BS64" s="72" t="str">
        <f t="shared" si="67"/>
        <v/>
      </c>
      <c r="BT64" s="72" t="str">
        <f t="shared" si="68"/>
        <v/>
      </c>
      <c r="BU64" s="72" t="str">
        <f t="shared" si="69"/>
        <v/>
      </c>
      <c r="BV64" s="72" t="str">
        <f t="shared" si="70"/>
        <v/>
      </c>
      <c r="BW64" s="72">
        <f t="shared" si="71"/>
        <v>0</v>
      </c>
      <c r="BX64" s="72" t="str">
        <f t="shared" si="72"/>
        <v/>
      </c>
      <c r="BY64" s="72" t="str">
        <f t="shared" si="73"/>
        <v/>
      </c>
      <c r="BZ64" s="72" t="str">
        <f t="shared" si="74"/>
        <v/>
      </c>
      <c r="CA64" s="72">
        <f t="shared" si="75"/>
        <v>0</v>
      </c>
      <c r="CB64" s="72" t="str">
        <f t="shared" si="76"/>
        <v/>
      </c>
      <c r="CC64" s="72">
        <f t="shared" si="77"/>
        <v>0</v>
      </c>
      <c r="CD64" s="72" t="str">
        <f t="shared" si="78"/>
        <v/>
      </c>
      <c r="CE64" s="72" t="str">
        <f t="shared" si="79"/>
        <v/>
      </c>
      <c r="CF64" s="72">
        <f t="shared" si="80"/>
        <v>0</v>
      </c>
      <c r="CG64" s="72" t="str">
        <f t="shared" si="92"/>
        <v/>
      </c>
      <c r="CH64" s="72" t="str">
        <f t="shared" si="92"/>
        <v/>
      </c>
      <c r="CI64" s="72" t="str">
        <f t="shared" si="82"/>
        <v/>
      </c>
      <c r="CJ64" s="72" t="str">
        <f t="shared" si="93"/>
        <v/>
      </c>
      <c r="CK64" s="72" t="str">
        <f t="shared" si="93"/>
        <v/>
      </c>
      <c r="CL64" s="72" t="str">
        <f t="shared" si="93"/>
        <v/>
      </c>
      <c r="CM64" s="72" t="str">
        <f t="shared" si="84"/>
        <v/>
      </c>
      <c r="CN64" s="72" t="str">
        <f t="shared" si="85"/>
        <v/>
      </c>
      <c r="CO64" s="72" t="str">
        <f t="shared" si="86"/>
        <v/>
      </c>
      <c r="CP64" s="72" t="str">
        <f t="shared" si="87"/>
        <v/>
      </c>
      <c r="CQ64" s="72" t="str">
        <f t="shared" si="88"/>
        <v/>
      </c>
      <c r="CR64" s="72" t="str">
        <f t="shared" si="89"/>
        <v/>
      </c>
      <c r="CS64" s="72" t="str">
        <f t="shared" si="90"/>
        <v/>
      </c>
      <c r="CT64" s="72" t="str">
        <f t="shared" si="91"/>
        <v/>
      </c>
      <c r="CU64" s="72"/>
      <c r="CV64" s="72"/>
      <c r="CW64" s="73"/>
    </row>
    <row r="65" spans="1:101">
      <c r="A65" s="82"/>
      <c r="B65" s="74"/>
      <c r="C65" s="71" t="str">
        <f t="shared" si="0"/>
        <v xml:space="preserve">zéro DH </v>
      </c>
      <c r="D65" s="72" t="str">
        <f t="shared" si="1"/>
        <v xml:space="preserve">Zéro DH </v>
      </c>
      <c r="E65" s="72">
        <f t="shared" si="2"/>
        <v>0</v>
      </c>
      <c r="F65" s="72">
        <f t="shared" si="3"/>
        <v>0</v>
      </c>
      <c r="G65" s="72">
        <f t="shared" si="4"/>
        <v>0</v>
      </c>
      <c r="H65" s="72">
        <f t="shared" si="5"/>
        <v>0</v>
      </c>
      <c r="I65" s="72">
        <f t="shared" si="6"/>
        <v>0</v>
      </c>
      <c r="J65" s="72"/>
      <c r="K65" s="72">
        <f t="shared" si="7"/>
        <v>0</v>
      </c>
      <c r="L65" s="72">
        <f t="shared" si="8"/>
        <v>0</v>
      </c>
      <c r="M65" s="72">
        <f t="shared" si="9"/>
        <v>0</v>
      </c>
      <c r="N65" s="72">
        <f t="shared" si="10"/>
        <v>0</v>
      </c>
      <c r="O65" s="72">
        <f t="shared" si="11"/>
        <v>0</v>
      </c>
      <c r="P65" s="72">
        <f t="shared" si="12"/>
        <v>0</v>
      </c>
      <c r="Q65" s="72">
        <f t="shared" si="13"/>
        <v>0</v>
      </c>
      <c r="R65" s="72">
        <f t="shared" si="14"/>
        <v>0</v>
      </c>
      <c r="S65" s="72">
        <f t="shared" si="15"/>
        <v>0</v>
      </c>
      <c r="T65" s="72">
        <f t="shared" si="16"/>
        <v>0</v>
      </c>
      <c r="U65" s="72">
        <f t="shared" si="17"/>
        <v>0</v>
      </c>
      <c r="V65" s="72">
        <f t="shared" si="18"/>
        <v>0</v>
      </c>
      <c r="W65" s="72">
        <f t="shared" si="19"/>
        <v>0</v>
      </c>
      <c r="X65" s="72">
        <f t="shared" si="20"/>
        <v>0</v>
      </c>
      <c r="Y65" s="72" t="str">
        <f t="shared" si="21"/>
        <v/>
      </c>
      <c r="Z65" s="72" t="str">
        <f t="shared" si="22"/>
        <v/>
      </c>
      <c r="AA65" s="72" t="str">
        <f t="shared" si="23"/>
        <v/>
      </c>
      <c r="AB65" s="72" t="str">
        <f t="shared" si="24"/>
        <v/>
      </c>
      <c r="AC65" s="72" t="str">
        <f t="shared" si="25"/>
        <v/>
      </c>
      <c r="AD65" s="72" t="str">
        <f t="shared" si="26"/>
        <v/>
      </c>
      <c r="AE65" s="72" t="str">
        <f t="shared" si="27"/>
        <v/>
      </c>
      <c r="AF65" s="72" t="str">
        <f t="shared" si="28"/>
        <v/>
      </c>
      <c r="AG65" s="72" t="str">
        <f t="shared" si="29"/>
        <v/>
      </c>
      <c r="AH65" s="72" t="str">
        <f t="shared" si="30"/>
        <v/>
      </c>
      <c r="AI65" s="72" t="str">
        <f t="shared" si="31"/>
        <v xml:space="preserve">zéro </v>
      </c>
      <c r="AJ65" s="72" t="str">
        <f t="shared" si="32"/>
        <v/>
      </c>
      <c r="AK65" s="72" t="str">
        <f t="shared" si="33"/>
        <v/>
      </c>
      <c r="AL65" s="72" t="str">
        <f t="shared" si="34"/>
        <v/>
      </c>
      <c r="AM65" s="72" t="str">
        <f t="shared" si="35"/>
        <v xml:space="preserve">DH </v>
      </c>
      <c r="AN65" s="72" t="str">
        <f t="shared" si="36"/>
        <v/>
      </c>
      <c r="AO65" s="72" t="str">
        <f t="shared" si="37"/>
        <v/>
      </c>
      <c r="AP65" s="72" t="str">
        <f t="shared" si="38"/>
        <v/>
      </c>
      <c r="AQ65" s="72" t="str">
        <f t="shared" si="39"/>
        <v/>
      </c>
      <c r="AR65" s="72" t="str">
        <f t="shared" si="40"/>
        <v xml:space="preserve"> </v>
      </c>
      <c r="AS65" s="72" t="str">
        <f t="shared" si="41"/>
        <v xml:space="preserve">cents </v>
      </c>
      <c r="AT65" s="72" t="str">
        <f t="shared" si="42"/>
        <v/>
      </c>
      <c r="AU65" s="72" t="str">
        <f t="shared" si="43"/>
        <v/>
      </c>
      <c r="AV65" s="72">
        <f t="shared" si="44"/>
        <v>0</v>
      </c>
      <c r="AW65" s="72" t="str">
        <f t="shared" si="45"/>
        <v xml:space="preserve">cents </v>
      </c>
      <c r="AX65" s="72" t="str">
        <f t="shared" si="46"/>
        <v/>
      </c>
      <c r="AY65" s="72" t="str">
        <f t="shared" si="47"/>
        <v/>
      </c>
      <c r="AZ65" s="72">
        <f t="shared" si="48"/>
        <v>0</v>
      </c>
      <c r="BA65" s="72" t="str">
        <f t="shared" si="49"/>
        <v xml:space="preserve">cents </v>
      </c>
      <c r="BB65" s="72" t="str">
        <f t="shared" si="50"/>
        <v/>
      </c>
      <c r="BC65" s="72" t="str">
        <f t="shared" si="51"/>
        <v/>
      </c>
      <c r="BD65" s="72" t="str">
        <f t="shared" si="52"/>
        <v/>
      </c>
      <c r="BE65" s="72" t="str">
        <f t="shared" si="53"/>
        <v/>
      </c>
      <c r="BF65" s="72" t="str">
        <f t="shared" si="54"/>
        <v/>
      </c>
      <c r="BG65" s="72" t="str">
        <f t="shared" si="55"/>
        <v/>
      </c>
      <c r="BH65" s="72" t="str">
        <f t="shared" si="56"/>
        <v/>
      </c>
      <c r="BI65" s="72" t="str">
        <f t="shared" si="57"/>
        <v/>
      </c>
      <c r="BJ65" s="72" t="str">
        <f t="shared" si="58"/>
        <v/>
      </c>
      <c r="BK65" s="72" t="str">
        <f t="shared" si="59"/>
        <v/>
      </c>
      <c r="BL65" s="72" t="str">
        <f t="shared" si="60"/>
        <v/>
      </c>
      <c r="BM65" s="72" t="str">
        <f t="shared" si="61"/>
        <v/>
      </c>
      <c r="BN65" s="72" t="str">
        <f t="shared" si="62"/>
        <v/>
      </c>
      <c r="BO65" s="72" t="str">
        <f t="shared" si="63"/>
        <v/>
      </c>
      <c r="BP65" s="72" t="str">
        <f t="shared" si="64"/>
        <v/>
      </c>
      <c r="BQ65" s="72" t="str">
        <f t="shared" si="65"/>
        <v/>
      </c>
      <c r="BR65" s="72" t="str">
        <f t="shared" si="66"/>
        <v/>
      </c>
      <c r="BS65" s="72" t="str">
        <f t="shared" si="67"/>
        <v/>
      </c>
      <c r="BT65" s="72" t="str">
        <f t="shared" si="68"/>
        <v/>
      </c>
      <c r="BU65" s="72" t="str">
        <f t="shared" si="69"/>
        <v/>
      </c>
      <c r="BV65" s="72" t="str">
        <f t="shared" si="70"/>
        <v/>
      </c>
      <c r="BW65" s="72">
        <f t="shared" si="71"/>
        <v>0</v>
      </c>
      <c r="BX65" s="72" t="str">
        <f t="shared" si="72"/>
        <v/>
      </c>
      <c r="BY65" s="72" t="str">
        <f t="shared" si="73"/>
        <v/>
      </c>
      <c r="BZ65" s="72" t="str">
        <f t="shared" si="74"/>
        <v/>
      </c>
      <c r="CA65" s="72">
        <f t="shared" si="75"/>
        <v>0</v>
      </c>
      <c r="CB65" s="72" t="str">
        <f t="shared" si="76"/>
        <v/>
      </c>
      <c r="CC65" s="72">
        <f t="shared" si="77"/>
        <v>0</v>
      </c>
      <c r="CD65" s="72" t="str">
        <f t="shared" si="78"/>
        <v/>
      </c>
      <c r="CE65" s="72" t="str">
        <f t="shared" si="79"/>
        <v/>
      </c>
      <c r="CF65" s="72">
        <f t="shared" si="80"/>
        <v>0</v>
      </c>
      <c r="CG65" s="72" t="str">
        <f t="shared" si="92"/>
        <v/>
      </c>
      <c r="CH65" s="72" t="str">
        <f t="shared" si="92"/>
        <v/>
      </c>
      <c r="CI65" s="72" t="str">
        <f t="shared" si="82"/>
        <v/>
      </c>
      <c r="CJ65" s="72" t="str">
        <f t="shared" si="93"/>
        <v/>
      </c>
      <c r="CK65" s="72" t="str">
        <f t="shared" si="93"/>
        <v/>
      </c>
      <c r="CL65" s="72" t="str">
        <f t="shared" si="93"/>
        <v/>
      </c>
      <c r="CM65" s="72" t="str">
        <f t="shared" si="84"/>
        <v/>
      </c>
      <c r="CN65" s="72" t="str">
        <f t="shared" si="85"/>
        <v/>
      </c>
      <c r="CO65" s="72" t="str">
        <f t="shared" si="86"/>
        <v/>
      </c>
      <c r="CP65" s="72" t="str">
        <f t="shared" si="87"/>
        <v/>
      </c>
      <c r="CQ65" s="72" t="str">
        <f t="shared" si="88"/>
        <v/>
      </c>
      <c r="CR65" s="72" t="str">
        <f t="shared" si="89"/>
        <v/>
      </c>
      <c r="CS65" s="72" t="str">
        <f t="shared" si="90"/>
        <v/>
      </c>
      <c r="CT65" s="72" t="str">
        <f t="shared" si="91"/>
        <v/>
      </c>
      <c r="CU65" s="72"/>
      <c r="CV65" s="72"/>
      <c r="CW65" s="73"/>
    </row>
    <row r="66" spans="1:101">
      <c r="A66" s="82"/>
      <c r="B66" s="74"/>
      <c r="C66" s="71" t="str">
        <f t="shared" ref="C66:C101" si="94">(Y66&amp;Z66&amp;AA66&amp;AB66&amp;AC66&amp;AD66&amp;AE66&amp;AF66&amp;AG66&amp;AH66&amp;AI66&amp;AJ66&amp;AK66&amp;AL66&amp;AM66&amp;AN66&amp;AO66&amp;AP66&amp;AQ66)</f>
        <v xml:space="preserve">zéro DH </v>
      </c>
      <c r="D66" s="72" t="str">
        <f t="shared" ref="D66:D97" si="95">UPPER(MID(C66,1,1))&amp;MID(C66,2,168)</f>
        <v xml:space="preserve">Zéro DH </v>
      </c>
      <c r="E66" s="72">
        <f t="shared" ref="E66:E101" si="96">INT(B66/1000000)</f>
        <v>0</v>
      </c>
      <c r="F66" s="72">
        <f t="shared" ref="F66:F97" si="97">INT((B66-E66*1000000)/1000)</f>
        <v>0</v>
      </c>
      <c r="G66" s="72">
        <f t="shared" ref="G66:G97" si="98">INT(B66-E66*1000000-F66*1000)</f>
        <v>0</v>
      </c>
      <c r="H66" s="72">
        <f t="shared" ref="H66:H97" si="99">ROUND(B66-E66*1000000-F66*1000-G66,2)*100</f>
        <v>0</v>
      </c>
      <c r="I66" s="72">
        <f t="shared" ref="I66:I101" si="100">E66-N66*100</f>
        <v>0</v>
      </c>
      <c r="J66" s="72"/>
      <c r="K66" s="72">
        <f t="shared" ref="K66:K101" si="101">F66-Q66*100</f>
        <v>0</v>
      </c>
      <c r="L66" s="72">
        <f t="shared" ref="L66:L101" si="102">ROUND(G66-T66*100,0)</f>
        <v>0</v>
      </c>
      <c r="M66" s="72">
        <f t="shared" ref="M66:M101" si="103">H66</f>
        <v>0</v>
      </c>
      <c r="N66" s="72">
        <f t="shared" ref="N66:N101" si="104">INT(E66/100)</f>
        <v>0</v>
      </c>
      <c r="O66" s="72">
        <f t="shared" ref="O66:O97" si="105">INT((E66-N66*100)/10)</f>
        <v>0</v>
      </c>
      <c r="P66" s="72">
        <f t="shared" ref="P66:P97" si="106">E66-N66*100-O66*10</f>
        <v>0</v>
      </c>
      <c r="Q66" s="72">
        <f t="shared" ref="Q66:Q101" si="107">INT(F66/100)</f>
        <v>0</v>
      </c>
      <c r="R66" s="72">
        <f t="shared" ref="R66:R97" si="108">INT((F66-Q66*100)/10)</f>
        <v>0</v>
      </c>
      <c r="S66" s="72">
        <f t="shared" ref="S66:S97" si="109">F66-Q66*100-R66*10</f>
        <v>0</v>
      </c>
      <c r="T66" s="72">
        <f t="shared" ref="T66:T101" si="110">INT(G66/100)</f>
        <v>0</v>
      </c>
      <c r="U66" s="72">
        <f t="shared" ref="U66:U97" si="111">INT((G66-T66*100)/10)</f>
        <v>0</v>
      </c>
      <c r="V66" s="72">
        <f t="shared" ref="V66:V97" si="112">G66-T66*100-U66*10</f>
        <v>0</v>
      </c>
      <c r="W66" s="72">
        <f t="shared" ref="W66:W101" si="113">INT(H66/10)</f>
        <v>0</v>
      </c>
      <c r="X66" s="72">
        <f t="shared" ref="X66:X97" si="114">ROUND(H66-W66*10,0)</f>
        <v>0</v>
      </c>
      <c r="Y66" s="72" t="str">
        <f t="shared" ref="Y66:Y101" si="115">IF(N66=0,"",IF(N66=1,"",IF(N66=2,"deux ",IF(N66=3,"trois ",IF(N66=4,"quatre ",IF(N66=5,"cinq ",AR66))))))</f>
        <v/>
      </c>
      <c r="Z66" s="72" t="str">
        <f t="shared" ref="Z66:Z101" si="116">IF(N66=0,"",IF(N66&lt;2,"cent ",AS66))</f>
        <v/>
      </c>
      <c r="AA66" s="72" t="str">
        <f t="shared" ref="AA66:AA101" si="117">IF(O66=1,AT66,IF(O66=7,BN66,IF(O66=9,CD66,CM66)))</f>
        <v/>
      </c>
      <c r="AB66" s="72" t="str">
        <f t="shared" ref="AB66:AB101" si="118">IF(I66=11,"",IF(I66=12,"",IF(I66=13,"",IF(I66=14,"",IF(I66=15,"",IF(I66=16,"",AU66))))))</f>
        <v/>
      </c>
      <c r="AC66" s="72" t="str">
        <f t="shared" ref="AC66:AC101" si="119">IF(E66=0,"",IF(E66&lt;2,"million ","millions "))</f>
        <v/>
      </c>
      <c r="AD66" s="72" t="str">
        <f t="shared" ref="AD66:AD101" si="120">IF(J66=1,"",IF(Q66=0,"",IF(Q66=1,"",IF(Q66=2,"deux ",IF(Q66=3,"trois ",IF(Q66=4,"quatre ",IF(Q66=5,"cinq ",AV66)))))))</f>
        <v/>
      </c>
      <c r="AE66" s="72" t="str">
        <f t="shared" ref="AE66:AE101" si="121">IF(Q66=0,"",IF(Q66&lt;2,"cent ",AW66))</f>
        <v/>
      </c>
      <c r="AF66" s="72" t="str">
        <f t="shared" ref="AF66:AF101" si="122">IF(R66=1,AX66,IF(R66=7,BP66,IF(R66=9,CE66,CN66)))</f>
        <v/>
      </c>
      <c r="AG66" s="72" t="str">
        <f t="shared" ref="AG66:AG101" si="123">IF(F66=1,"",AY66)</f>
        <v/>
      </c>
      <c r="AH66" s="72" t="str">
        <f t="shared" ref="AH66:AH101" si="124">IF(F66&gt;0,"mille ","")</f>
        <v/>
      </c>
      <c r="AI66" s="72" t="str">
        <f t="shared" ref="AI66:AI101" si="125">IF(INT(B66)=0,"zéro ",IF(T66=0,"",IF(T66=1,"",IF(T66=2,"deux ",IF(T66=3,"trois ",IF(T66=4,"quatre ",IF(T66=5,"cinq ",AZ66)))))))</f>
        <v xml:space="preserve">zéro </v>
      </c>
      <c r="AJ66" s="72" t="str">
        <f t="shared" ref="AJ66:AJ101" si="126">IF(T66=0,"",IF(T66&lt;2,"cent ",BA66))</f>
        <v/>
      </c>
      <c r="AK66" s="72" t="str">
        <f t="shared" ref="AK66:AK101" si="127">IF(U66=1,BB66,IF(U66=7,BR66,IF(U66=9,CG66,CO66)))</f>
        <v/>
      </c>
      <c r="AL66" s="72" t="str">
        <f t="shared" ref="AL66:AL101" si="128">IF(L66=11,"",IF(L66=12,"",IF(L66=13,"",IF(L66=14,"",IF(L66=15,"",IF(L66=16,"",BC66))))))</f>
        <v/>
      </c>
      <c r="AM66" s="72" t="str">
        <f t="shared" ref="AM66:AM101" si="129">IF(INT(B66&lt;2),"DH ","DH")</f>
        <v xml:space="preserve">DH </v>
      </c>
      <c r="AN66" s="72" t="str">
        <f t="shared" ref="AN66:AN101" si="130">IF(H66&gt;0," et ","")</f>
        <v/>
      </c>
      <c r="AO66" s="72" t="str">
        <f t="shared" ref="AO66:AO101" si="131">IF(W66=1,BD66,IF(W66=7,BT66,IF(W66=9,CH66,CP66)))</f>
        <v/>
      </c>
      <c r="AP66" s="72" t="str">
        <f t="shared" ref="AP66:AP101" si="132">IF(M66=11,"",IF(M66=12,"",IF(M66=13,"",IF(M66=14,"",IF(M66=15,"",IF(M66=16,"",BE66))))))</f>
        <v/>
      </c>
      <c r="AQ66" s="72" t="str">
        <f t="shared" ref="AQ66:AQ101" si="133">IF(H66=0,"",IF(H66&lt;2,"centime","centimes"))</f>
        <v/>
      </c>
      <c r="AR66" s="72" t="str">
        <f t="shared" ref="AR66:AR101" si="134">IF(E66=0," ",IF(N66=6,"six ",IF(N66=7,"sept ",IF(N66=8,"huit ",IF(N66=9,"neuf ",)))))</f>
        <v xml:space="preserve"> </v>
      </c>
      <c r="AS66" s="72" t="str">
        <f t="shared" ref="AS66:AS101" si="135">IF(I66&gt;0,"cent ", "cents ")</f>
        <v xml:space="preserve">cents </v>
      </c>
      <c r="AT66" s="72" t="str">
        <f t="shared" ref="AT66:AT101" si="136">IF(I66=10,"dix ",IF(I66=11,"onze ",IF(I66=12,"douze ",IF(I66=13,"treize ",IF(I66=14,"quatorze ",IF(I66=15,"quinze ",BF66))))))</f>
        <v/>
      </c>
      <c r="AU66" s="72" t="str">
        <f t="shared" ref="AU66:AU101" si="137">IF(I66=17,"",IF(I66=18,"",IF(I66=19,"",BG66)))</f>
        <v/>
      </c>
      <c r="AV66" s="72">
        <f t="shared" ref="AV66:AV101" si="138">IF(Q66=6,"six ",IF(Q66=7,"sept ",IF(Q66=8,"huit ",IF(Q66=9,"neuf ",))))</f>
        <v>0</v>
      </c>
      <c r="AW66" s="72" t="str">
        <f t="shared" ref="AW66:AW101" si="139">IF(K66&gt;0,"cent ", "cents ")</f>
        <v xml:space="preserve">cents </v>
      </c>
      <c r="AX66" s="72" t="str">
        <f t="shared" ref="AX66:AX101" si="140">IF(K66=10,"dix ",IF(K66=11,"onze ",IF(K66=12,"douze ",IF(K66=13,"treize ",IF(K66=14,"quatorze ",IF(K66=15,"quinze ",BH66))))))</f>
        <v/>
      </c>
      <c r="AY66" s="72" t="str">
        <f t="shared" ref="AY66:AY101" si="141">IF(K66=11,"",IF(K66=12,"",IF(K66=13,"",IF(K66=14,"",IF(K66=15,"",IF(K66=16,"",BI66))))))</f>
        <v/>
      </c>
      <c r="AZ66" s="72">
        <f t="shared" ref="AZ66:AZ101" si="142">IF(T66=6,"six ",IF(T66=7,"sept ",IF(T66=8,"huit ",IF(T66=9,"neuf ",))))</f>
        <v>0</v>
      </c>
      <c r="BA66" s="72" t="str">
        <f t="shared" ref="BA66:BA101" si="143">IF(L66&gt;0,"cent ", "cents ")</f>
        <v xml:space="preserve">cents </v>
      </c>
      <c r="BB66" s="72" t="str">
        <f t="shared" ref="BB66:BB101" si="144">IF(L66=10,"dix ",IF(L66=11,"onze ",IF(L66=12,"douze ",IF(L66=13,"treize ",IF(L66=14,"quatorze ",IF(L66=15,"quinze ",BJ66))))))</f>
        <v/>
      </c>
      <c r="BC66" s="72" t="str">
        <f t="shared" ref="BC66:BC101" si="145">IF(L66=17,"",IF(L66=18,"",IF(L66=19,"",BK66)))</f>
        <v/>
      </c>
      <c r="BD66" s="72" t="str">
        <f t="shared" ref="BD66:BD101" si="146">IF(M66=10,"dix ",IF(M66=11,"onze ",IF(M66=12,"douze ",IF(M66=13,"treize ",IF(M66=14,"quatorze ",IF(M66=15,"quinze ",BL66))))))</f>
        <v/>
      </c>
      <c r="BE66" s="72" t="str">
        <f t="shared" ref="BE66:BE101" si="147">IF(M66=17,"",IF(M66=18,"",IF(M66=19,"",BM66)))</f>
        <v/>
      </c>
      <c r="BF66" s="72" t="str">
        <f t="shared" ref="BF66:BF101" si="148">IF(I66=16,"seize ",IF(I66=17,"dix-sept ",IF(I66=18,"dix-huit ",IF(I66=19,"dix-neuf ",BN66))))</f>
        <v/>
      </c>
      <c r="BG66" s="72" t="str">
        <f t="shared" ref="BG66:BG101" si="149">IF(I66=21,"et un ",IF(I66=31,"et un ",IF(I66=41,"et un ",IF(I66=51,"et un ",IF(I66=61,"et un ",BO66)))))</f>
        <v/>
      </c>
      <c r="BH66" s="72" t="str">
        <f t="shared" ref="BH66:BH101" si="150">IF(K66=16,"seize ",IF(K66=17,"dix-sept ",IF(K66=18,"dix-huit ",IF(K66=19,"dix-neuf ",BP66))))</f>
        <v/>
      </c>
      <c r="BI66" s="72" t="str">
        <f t="shared" ref="BI66:BI101" si="151">IF(K66=17,"",IF(K66=18,"",IF(K66=19,"",BQ66)))</f>
        <v/>
      </c>
      <c r="BJ66" s="72" t="str">
        <f t="shared" ref="BJ66:BJ101" si="152">IF(L66=16,"seize ",IF(L66=17,"dix-sept ",IF(L66=18,"dix-huit ",IF(L66=19,"dix-neuf ",BR66))))</f>
        <v/>
      </c>
      <c r="BK66" s="72" t="str">
        <f t="shared" ref="BK66:BK101" si="153">IF(L66=21,"et un ",IF(L66=31,"et un ",IF(L66=41,"et un ",IF(L66=51,"et un ",IF(L66=61,"et un ",BS66)))))</f>
        <v/>
      </c>
      <c r="BL66" s="72" t="str">
        <f t="shared" ref="BL66:BL101" si="154">IF(M66=16,"seize ",IF(M66=17,"dix-sept ",IF(M66=18,"dix-huit ",IF(M66=19,"dix-neuf ",BT66))))</f>
        <v/>
      </c>
      <c r="BM66" s="72" t="str">
        <f t="shared" ref="BM66:BM101" si="155">IF(M66=21,"et un ",IF(M66=31,"et un ",IF(M66=41,"et un ",IF(M66=51,"et un ",IF(M66=61,"et un ",BU66)))))</f>
        <v/>
      </c>
      <c r="BN66" s="72" t="str">
        <f t="shared" ref="BN66:BN101" si="156">IF(I66=70,"soixante-dix ",IF(I66=71,"soixante et onze ",IF(I66=72,"soixante-douze ",IF(I66=73,"soixante-treize ",IF(I66=74,"soixante-quatorze ",IF(I66=75,"soixante-quinze ",BV66))))))</f>
        <v/>
      </c>
      <c r="BO66" s="72" t="str">
        <f t="shared" ref="BO66:BO101" si="157">IF(O66=9,"",IF(O66=7,"",IF(P66=0,"",IF(P66=1,"un ",IF(P66=2,"deux ",IF(P66=3,"trois ",IF(P66=4,"quatre ",IF(P66=5,"cinq ",BW66))))))))</f>
        <v/>
      </c>
      <c r="BP66" s="72" t="str">
        <f t="shared" ref="BP66:BP101" si="158">IF(K66=70,"soixante-dix ",IF(K66=71,"soixante et onze ",IF(K66=72,"soixante-douze ",IF(K66=73,"soixante-treize ",IF(K66=74,"soixante-quatorze ",IF(K66=75,"soixante-quinze ",BX66))))))</f>
        <v/>
      </c>
      <c r="BQ66" s="72" t="str">
        <f t="shared" ref="BQ66:BQ101" si="159">IF(K66=21,"et un ",IF(K66=31,"et un ",IF(K66=41,"et un ",IF(K66=51,"et un ",IF(K66=61,"et un ",BY66)))))</f>
        <v/>
      </c>
      <c r="BR66" s="72" t="str">
        <f t="shared" ref="BR66:BR101" si="160">IF(L66=70,"soixante-dix ",IF(L66=71,"soixante et onze ",IF(L66=72,"soixante-douze ",IF(L66=73,"soixante-treize ",IF(L66=74,"soixante-quatorze ",IF(L66=75,"soixante-quinze ",BZ66))))))</f>
        <v/>
      </c>
      <c r="BS66" s="72" t="str">
        <f t="shared" ref="BS66:BS101" si="161">IF(U66=9,"",IF(U66=7,"",IF(V66=0,"",IF(V66=1,"un ",IF(V66=2,"deux ",IF(V66=3,"trois ",IF(V66=4,"quatre ",IF(V66=5,"cinq ",CA66))))))))</f>
        <v/>
      </c>
      <c r="BT66" s="72" t="str">
        <f t="shared" ref="BT66:BT101" si="162">IF(M66=70,"soixante-dix ",IF(M66=71,"soixante et onze ",IF(M66=72,"soixante-douze ",IF(M66=73,"soixante-treize ",IF(M66=74,"soixante-quatorze ",IF(M66=75,"soixante-quinze ",CB66))))))</f>
        <v/>
      </c>
      <c r="BU66" s="72" t="str">
        <f t="shared" ref="BU66:BU101" si="163">IF(W66=9,"",IF(W66=7,"",IF(X66=0,"",IF(X66=1,"un ",IF(X66=2,"deux ",IF(X66=3,"trois ",IF(X66=4,"quatre ",IF(X66=5,"cinq ",CC66))))))))</f>
        <v/>
      </c>
      <c r="BV66" s="72" t="str">
        <f t="shared" ref="BV66:BV101" si="164">IF(I66=76,"soixante-seize ",IF(I66=77,"soixante-dix-sept ",IF(I66=78,"soixante-dix-huit ",IF(I66=79,"soixante-dix-neuf ",CD66))))</f>
        <v/>
      </c>
      <c r="BW66" s="72">
        <f t="shared" ref="BW66:BW101" si="165">IF(O66=9,"",IF(P66=6,"six ",IF(P66=7,"sept ",IF(P66=8,"huit ",IF(P66=9,"neuf ",)))))</f>
        <v>0</v>
      </c>
      <c r="BX66" s="72" t="str">
        <f t="shared" ref="BX66:BX101" si="166">IF(K66=76,"soixante-seize ",IF(K66=77,"soixante-dix-sept ",IF(K66=78,"soixante-dix-huit ",IF(K66=79,"soixante-dix-neuf ",CE66))))</f>
        <v/>
      </c>
      <c r="BY66" s="72" t="str">
        <f t="shared" ref="BY66:BY101" si="167">IF(R66=9,"",IF(R66=7,"",IF(S66=0,"",IF(S66=1,"un ",IF(S66=2,"deux ",IF(S66=3,"trois ",IF(S66=4,"quatre ",IF(S66=5,"cinq ",CF66))))))))</f>
        <v/>
      </c>
      <c r="BZ66" s="72" t="str">
        <f t="shared" ref="BZ66:BZ101" si="168">IF(L66=76,"soixante-seize ",IF(L66=77,"soixante-dix-sept ",IF(L66=78,"soixante-dix-huit ",IF(L66=79,"soixante-dix-neuf ",CG66))))</f>
        <v/>
      </c>
      <c r="CA66" s="72">
        <f t="shared" ref="CA66:CA101" si="169">IF(U66=9,"",IF(V66=6,"six ",IF(V66=7,"sept ",IF(V66=8,"huit ",IF(V66=9,"neuf ",)))))</f>
        <v>0</v>
      </c>
      <c r="CB66" s="72" t="str">
        <f t="shared" ref="CB66:CB101" si="170">IF(M66=76,"soixante-seize ",IF(M66=77,"soixante-dix-sept ",IF(M66=78,"soixante-dix-huit ",IF(M66=79,"soixante-dix-neuf ",CH66))))</f>
        <v/>
      </c>
      <c r="CC66" s="72">
        <f t="shared" ref="CC66:CC101" si="171">IF(W66=9,"",IF(X66=6,"six ",IF(X66=7,"sept ",IF(X66=8,"huit ",IF(X66=9,"neuf ",)))))</f>
        <v>0</v>
      </c>
      <c r="CD66" s="72" t="str">
        <f t="shared" ref="CD66:CD101" si="172">IF(I66=90,"quatre-vingt-dix ",IF(I66=91,"quatre-vingt-onze ",IF(I66=92,"quatre-vingt-douze ",IF(I66=93,"quatre-vingt-treize ",IF(I66=94,"quatre-vingt-quatorze ",IF(I66=95,"quatre-vingt-quinze ",CI66))))))</f>
        <v/>
      </c>
      <c r="CE66" s="72" t="str">
        <f t="shared" ref="CE66:CE101" si="173">IF(K66=90,"quatre-vingt-dix ",IF(K66=91,"quatre-vingt-onze ",IF(K66=92,"quatre-vingt-douze ",IF(K66=93,"quatre-vingt-treize ",IF(K66=94,"quatre-vingt-quatorze ",IF(K66=95,"quatre-vingt-quinze ",CJ66))))))</f>
        <v/>
      </c>
      <c r="CF66" s="72">
        <f t="shared" ref="CF66:CF101" si="174">IF(R66=9,"",IF(S66=6,"six ",IF(S66=7,"sept ",IF(S66=8,"huit ",IF(S66=9,"neuf ",)))))</f>
        <v>0</v>
      </c>
      <c r="CG66" s="72" t="str">
        <f t="shared" ref="CG66:CH101" si="175">IF(L66=90,"quatre-vingt-dix ",IF(L66=91,"quatre-vingt-onze ",IF(L66=92,"quatre-vingt-douze ",IF(L66=93,"quatre-vingt-treize ",IF(L66=94,"quatre-vingt-quatorze ",IF(L66=95,"quatre-vingt-quinze ",CK66))))))</f>
        <v/>
      </c>
      <c r="CH66" s="72" t="str">
        <f t="shared" si="175"/>
        <v/>
      </c>
      <c r="CI66" s="72" t="str">
        <f t="shared" ref="CI66:CI101" si="176">IF(I66=96,"quatre-vingt-seize ",IF(I66=97,"quatre-vingt-dix-sept ",IF(I66=98,"quatre-vingt-dix-huit ",IF(I66=99,"quatre-vingt-dix-neuf ",CM66))))</f>
        <v/>
      </c>
      <c r="CJ66" s="72" t="str">
        <f t="shared" ref="CJ66:CL101" si="177">IF(K66=96,"quatre-vingt-seize ",IF(K66=97,"quatre-vingt-dix-sept ",IF(K66=98,"quatre-vingt-dix-huit ",IF(K66=99,"quatre-vingt-dix-neuf ",CN66))))</f>
        <v/>
      </c>
      <c r="CK66" s="72" t="str">
        <f t="shared" si="177"/>
        <v/>
      </c>
      <c r="CL66" s="72" t="str">
        <f t="shared" si="177"/>
        <v/>
      </c>
      <c r="CM66" s="72" t="str">
        <f t="shared" ref="CM66:CM101" si="178">IF(O66=2,"vingt ",IF(O66=3,"trente ",IF(O66=4,"quarante ",IF(O66=5,"cinquante ",CQ66))))</f>
        <v/>
      </c>
      <c r="CN66" s="72" t="str">
        <f t="shared" ref="CN66:CN101" si="179">IF(R66=2,"vingt ",IF(R66=3,"trente ",IF(R66=4,"quarante ",IF(R66=5,"cinquante ",CR66))))</f>
        <v/>
      </c>
      <c r="CO66" s="72" t="str">
        <f t="shared" ref="CO66:CO101" si="180">IF(U66=2,"vingt ",IF(U66=3,"trente ",IF(U66=4,"quarante ",IF(U66=5,"cinquante ",CS66))))</f>
        <v/>
      </c>
      <c r="CP66" s="72" t="str">
        <f t="shared" ref="CP66:CP101" si="181">IF(W66=2,"vingt ",IF(W66=3,"trente ",IF(W66=4,"quarante ",IF(W66=5,"cinquante ",CT66))))</f>
        <v/>
      </c>
      <c r="CQ66" s="72" t="str">
        <f t="shared" ref="CQ66:CQ101" si="182">IF(O66=6,"soixante ",IF(I66=80,"quatre-vingts ",IF(O66=8,"quatre-vingt-","")))</f>
        <v/>
      </c>
      <c r="CR66" s="72" t="str">
        <f t="shared" ref="CR66:CR101" si="183">IF(R66=6,"soixante ",IF(K66=80,"quatre-vingts ",IF(R66=8,"quatre-vingt-","")))</f>
        <v/>
      </c>
      <c r="CS66" s="72" t="str">
        <f t="shared" ref="CS66:CS101" si="184">IF(U66=6,"soixante ",IF(L66=80,"quatre-vingts ",IF(U66=8,"quatre-vingt-","")))</f>
        <v/>
      </c>
      <c r="CT66" s="72" t="str">
        <f t="shared" ref="CT66:CT101" si="185">IF(W66=6,"soixante ",IF(M66=80,"quatre-vingts ",IF(W66=8,"quatre-vingt-","")))</f>
        <v/>
      </c>
      <c r="CU66" s="72"/>
      <c r="CV66" s="72"/>
      <c r="CW66" s="73"/>
    </row>
    <row r="67" spans="1:101">
      <c r="A67" s="82"/>
      <c r="B67" s="74"/>
      <c r="C67" s="71" t="str">
        <f t="shared" si="94"/>
        <v xml:space="preserve">zéro DH </v>
      </c>
      <c r="D67" s="72" t="str">
        <f t="shared" si="95"/>
        <v xml:space="preserve">Zéro DH </v>
      </c>
      <c r="E67" s="72">
        <f t="shared" si="96"/>
        <v>0</v>
      </c>
      <c r="F67" s="72">
        <f t="shared" si="97"/>
        <v>0</v>
      </c>
      <c r="G67" s="72">
        <f t="shared" si="98"/>
        <v>0</v>
      </c>
      <c r="H67" s="72">
        <f t="shared" si="99"/>
        <v>0</v>
      </c>
      <c r="I67" s="72">
        <f t="shared" si="100"/>
        <v>0</v>
      </c>
      <c r="J67" s="72"/>
      <c r="K67" s="72">
        <f t="shared" si="101"/>
        <v>0</v>
      </c>
      <c r="L67" s="72">
        <f t="shared" si="102"/>
        <v>0</v>
      </c>
      <c r="M67" s="72">
        <f t="shared" si="103"/>
        <v>0</v>
      </c>
      <c r="N67" s="72">
        <f t="shared" si="104"/>
        <v>0</v>
      </c>
      <c r="O67" s="72">
        <f t="shared" si="105"/>
        <v>0</v>
      </c>
      <c r="P67" s="72">
        <f t="shared" si="106"/>
        <v>0</v>
      </c>
      <c r="Q67" s="72">
        <f t="shared" si="107"/>
        <v>0</v>
      </c>
      <c r="R67" s="72">
        <f t="shared" si="108"/>
        <v>0</v>
      </c>
      <c r="S67" s="72">
        <f t="shared" si="109"/>
        <v>0</v>
      </c>
      <c r="T67" s="72">
        <f t="shared" si="110"/>
        <v>0</v>
      </c>
      <c r="U67" s="72">
        <f t="shared" si="111"/>
        <v>0</v>
      </c>
      <c r="V67" s="72">
        <f t="shared" si="112"/>
        <v>0</v>
      </c>
      <c r="W67" s="72">
        <f t="shared" si="113"/>
        <v>0</v>
      </c>
      <c r="X67" s="72">
        <f t="shared" si="114"/>
        <v>0</v>
      </c>
      <c r="Y67" s="72" t="str">
        <f t="shared" si="115"/>
        <v/>
      </c>
      <c r="Z67" s="72" t="str">
        <f t="shared" si="116"/>
        <v/>
      </c>
      <c r="AA67" s="72" t="str">
        <f t="shared" si="117"/>
        <v/>
      </c>
      <c r="AB67" s="72" t="str">
        <f t="shared" si="118"/>
        <v/>
      </c>
      <c r="AC67" s="72" t="str">
        <f t="shared" si="119"/>
        <v/>
      </c>
      <c r="AD67" s="72" t="str">
        <f t="shared" si="120"/>
        <v/>
      </c>
      <c r="AE67" s="72" t="str">
        <f t="shared" si="121"/>
        <v/>
      </c>
      <c r="AF67" s="72" t="str">
        <f t="shared" si="122"/>
        <v/>
      </c>
      <c r="AG67" s="72" t="str">
        <f t="shared" si="123"/>
        <v/>
      </c>
      <c r="AH67" s="72" t="str">
        <f t="shared" si="124"/>
        <v/>
      </c>
      <c r="AI67" s="72" t="str">
        <f t="shared" si="125"/>
        <v xml:space="preserve">zéro </v>
      </c>
      <c r="AJ67" s="72" t="str">
        <f t="shared" si="126"/>
        <v/>
      </c>
      <c r="AK67" s="72" t="str">
        <f t="shared" si="127"/>
        <v/>
      </c>
      <c r="AL67" s="72" t="str">
        <f t="shared" si="128"/>
        <v/>
      </c>
      <c r="AM67" s="72" t="str">
        <f t="shared" si="129"/>
        <v xml:space="preserve">DH </v>
      </c>
      <c r="AN67" s="72" t="str">
        <f t="shared" si="130"/>
        <v/>
      </c>
      <c r="AO67" s="72" t="str">
        <f t="shared" si="131"/>
        <v/>
      </c>
      <c r="AP67" s="72" t="str">
        <f t="shared" si="132"/>
        <v/>
      </c>
      <c r="AQ67" s="72" t="str">
        <f t="shared" si="133"/>
        <v/>
      </c>
      <c r="AR67" s="72" t="str">
        <f t="shared" si="134"/>
        <v xml:space="preserve"> </v>
      </c>
      <c r="AS67" s="72" t="str">
        <f t="shared" si="135"/>
        <v xml:space="preserve">cents </v>
      </c>
      <c r="AT67" s="72" t="str">
        <f t="shared" si="136"/>
        <v/>
      </c>
      <c r="AU67" s="72" t="str">
        <f t="shared" si="137"/>
        <v/>
      </c>
      <c r="AV67" s="72">
        <f t="shared" si="138"/>
        <v>0</v>
      </c>
      <c r="AW67" s="72" t="str">
        <f t="shared" si="139"/>
        <v xml:space="preserve">cents </v>
      </c>
      <c r="AX67" s="72" t="str">
        <f t="shared" si="140"/>
        <v/>
      </c>
      <c r="AY67" s="72" t="str">
        <f t="shared" si="141"/>
        <v/>
      </c>
      <c r="AZ67" s="72">
        <f t="shared" si="142"/>
        <v>0</v>
      </c>
      <c r="BA67" s="72" t="str">
        <f t="shared" si="143"/>
        <v xml:space="preserve">cents </v>
      </c>
      <c r="BB67" s="72" t="str">
        <f t="shared" si="144"/>
        <v/>
      </c>
      <c r="BC67" s="72" t="str">
        <f t="shared" si="145"/>
        <v/>
      </c>
      <c r="BD67" s="72" t="str">
        <f t="shared" si="146"/>
        <v/>
      </c>
      <c r="BE67" s="72" t="str">
        <f t="shared" si="147"/>
        <v/>
      </c>
      <c r="BF67" s="72" t="str">
        <f t="shared" si="148"/>
        <v/>
      </c>
      <c r="BG67" s="72" t="str">
        <f t="shared" si="149"/>
        <v/>
      </c>
      <c r="BH67" s="72" t="str">
        <f t="shared" si="150"/>
        <v/>
      </c>
      <c r="BI67" s="72" t="str">
        <f t="shared" si="151"/>
        <v/>
      </c>
      <c r="BJ67" s="72" t="str">
        <f t="shared" si="152"/>
        <v/>
      </c>
      <c r="BK67" s="72" t="str">
        <f t="shared" si="153"/>
        <v/>
      </c>
      <c r="BL67" s="72" t="str">
        <f t="shared" si="154"/>
        <v/>
      </c>
      <c r="BM67" s="72" t="str">
        <f t="shared" si="155"/>
        <v/>
      </c>
      <c r="BN67" s="72" t="str">
        <f t="shared" si="156"/>
        <v/>
      </c>
      <c r="BO67" s="72" t="str">
        <f t="shared" si="157"/>
        <v/>
      </c>
      <c r="BP67" s="72" t="str">
        <f t="shared" si="158"/>
        <v/>
      </c>
      <c r="BQ67" s="72" t="str">
        <f t="shared" si="159"/>
        <v/>
      </c>
      <c r="BR67" s="72" t="str">
        <f t="shared" si="160"/>
        <v/>
      </c>
      <c r="BS67" s="72" t="str">
        <f t="shared" si="161"/>
        <v/>
      </c>
      <c r="BT67" s="72" t="str">
        <f t="shared" si="162"/>
        <v/>
      </c>
      <c r="BU67" s="72" t="str">
        <f t="shared" si="163"/>
        <v/>
      </c>
      <c r="BV67" s="72" t="str">
        <f t="shared" si="164"/>
        <v/>
      </c>
      <c r="BW67" s="72">
        <f t="shared" si="165"/>
        <v>0</v>
      </c>
      <c r="BX67" s="72" t="str">
        <f t="shared" si="166"/>
        <v/>
      </c>
      <c r="BY67" s="72" t="str">
        <f t="shared" si="167"/>
        <v/>
      </c>
      <c r="BZ67" s="72" t="str">
        <f t="shared" si="168"/>
        <v/>
      </c>
      <c r="CA67" s="72">
        <f t="shared" si="169"/>
        <v>0</v>
      </c>
      <c r="CB67" s="72" t="str">
        <f t="shared" si="170"/>
        <v/>
      </c>
      <c r="CC67" s="72">
        <f t="shared" si="171"/>
        <v>0</v>
      </c>
      <c r="CD67" s="72" t="str">
        <f t="shared" si="172"/>
        <v/>
      </c>
      <c r="CE67" s="72" t="str">
        <f t="shared" si="173"/>
        <v/>
      </c>
      <c r="CF67" s="72">
        <f t="shared" si="174"/>
        <v>0</v>
      </c>
      <c r="CG67" s="72" t="str">
        <f t="shared" si="175"/>
        <v/>
      </c>
      <c r="CH67" s="72" t="str">
        <f t="shared" si="175"/>
        <v/>
      </c>
      <c r="CI67" s="72" t="str">
        <f t="shared" si="176"/>
        <v/>
      </c>
      <c r="CJ67" s="72" t="str">
        <f t="shared" si="177"/>
        <v/>
      </c>
      <c r="CK67" s="72" t="str">
        <f t="shared" si="177"/>
        <v/>
      </c>
      <c r="CL67" s="72" t="str">
        <f t="shared" si="177"/>
        <v/>
      </c>
      <c r="CM67" s="72" t="str">
        <f t="shared" si="178"/>
        <v/>
      </c>
      <c r="CN67" s="72" t="str">
        <f t="shared" si="179"/>
        <v/>
      </c>
      <c r="CO67" s="72" t="str">
        <f t="shared" si="180"/>
        <v/>
      </c>
      <c r="CP67" s="72" t="str">
        <f t="shared" si="181"/>
        <v/>
      </c>
      <c r="CQ67" s="72" t="str">
        <f t="shared" si="182"/>
        <v/>
      </c>
      <c r="CR67" s="72" t="str">
        <f t="shared" si="183"/>
        <v/>
      </c>
      <c r="CS67" s="72" t="str">
        <f t="shared" si="184"/>
        <v/>
      </c>
      <c r="CT67" s="72" t="str">
        <f t="shared" si="185"/>
        <v/>
      </c>
      <c r="CU67" s="72"/>
      <c r="CV67" s="72"/>
      <c r="CW67" s="73"/>
    </row>
    <row r="68" spans="1:101">
      <c r="A68" s="82"/>
      <c r="B68" s="74"/>
      <c r="C68" s="71" t="str">
        <f t="shared" si="94"/>
        <v xml:space="preserve">zéro DH </v>
      </c>
      <c r="D68" s="72" t="str">
        <f t="shared" si="95"/>
        <v xml:space="preserve">Zéro DH </v>
      </c>
      <c r="E68" s="72">
        <f t="shared" si="96"/>
        <v>0</v>
      </c>
      <c r="F68" s="72">
        <f t="shared" si="97"/>
        <v>0</v>
      </c>
      <c r="G68" s="72">
        <f t="shared" si="98"/>
        <v>0</v>
      </c>
      <c r="H68" s="72">
        <f t="shared" si="99"/>
        <v>0</v>
      </c>
      <c r="I68" s="72">
        <f t="shared" si="100"/>
        <v>0</v>
      </c>
      <c r="J68" s="72"/>
      <c r="K68" s="72">
        <f t="shared" si="101"/>
        <v>0</v>
      </c>
      <c r="L68" s="72">
        <f t="shared" si="102"/>
        <v>0</v>
      </c>
      <c r="M68" s="72">
        <f t="shared" si="103"/>
        <v>0</v>
      </c>
      <c r="N68" s="72">
        <f t="shared" si="104"/>
        <v>0</v>
      </c>
      <c r="O68" s="72">
        <f t="shared" si="105"/>
        <v>0</v>
      </c>
      <c r="P68" s="72">
        <f t="shared" si="106"/>
        <v>0</v>
      </c>
      <c r="Q68" s="72">
        <f t="shared" si="107"/>
        <v>0</v>
      </c>
      <c r="R68" s="72">
        <f t="shared" si="108"/>
        <v>0</v>
      </c>
      <c r="S68" s="72">
        <f t="shared" si="109"/>
        <v>0</v>
      </c>
      <c r="T68" s="72">
        <f t="shared" si="110"/>
        <v>0</v>
      </c>
      <c r="U68" s="72">
        <f t="shared" si="111"/>
        <v>0</v>
      </c>
      <c r="V68" s="72">
        <f t="shared" si="112"/>
        <v>0</v>
      </c>
      <c r="W68" s="72">
        <f t="shared" si="113"/>
        <v>0</v>
      </c>
      <c r="X68" s="72">
        <f t="shared" si="114"/>
        <v>0</v>
      </c>
      <c r="Y68" s="72" t="str">
        <f t="shared" si="115"/>
        <v/>
      </c>
      <c r="Z68" s="72" t="str">
        <f t="shared" si="116"/>
        <v/>
      </c>
      <c r="AA68" s="72" t="str">
        <f t="shared" si="117"/>
        <v/>
      </c>
      <c r="AB68" s="72" t="str">
        <f t="shared" si="118"/>
        <v/>
      </c>
      <c r="AC68" s="72" t="str">
        <f t="shared" si="119"/>
        <v/>
      </c>
      <c r="AD68" s="72" t="str">
        <f t="shared" si="120"/>
        <v/>
      </c>
      <c r="AE68" s="72" t="str">
        <f t="shared" si="121"/>
        <v/>
      </c>
      <c r="AF68" s="72" t="str">
        <f t="shared" si="122"/>
        <v/>
      </c>
      <c r="AG68" s="72" t="str">
        <f t="shared" si="123"/>
        <v/>
      </c>
      <c r="AH68" s="72" t="str">
        <f t="shared" si="124"/>
        <v/>
      </c>
      <c r="AI68" s="72" t="str">
        <f t="shared" si="125"/>
        <v xml:space="preserve">zéro </v>
      </c>
      <c r="AJ68" s="72" t="str">
        <f t="shared" si="126"/>
        <v/>
      </c>
      <c r="AK68" s="72" t="str">
        <f t="shared" si="127"/>
        <v/>
      </c>
      <c r="AL68" s="72" t="str">
        <f t="shared" si="128"/>
        <v/>
      </c>
      <c r="AM68" s="72" t="str">
        <f t="shared" si="129"/>
        <v xml:space="preserve">DH </v>
      </c>
      <c r="AN68" s="72" t="str">
        <f t="shared" si="130"/>
        <v/>
      </c>
      <c r="AO68" s="72" t="str">
        <f t="shared" si="131"/>
        <v/>
      </c>
      <c r="AP68" s="72" t="str">
        <f t="shared" si="132"/>
        <v/>
      </c>
      <c r="AQ68" s="72" t="str">
        <f t="shared" si="133"/>
        <v/>
      </c>
      <c r="AR68" s="72" t="str">
        <f t="shared" si="134"/>
        <v xml:space="preserve"> </v>
      </c>
      <c r="AS68" s="72" t="str">
        <f t="shared" si="135"/>
        <v xml:space="preserve">cents </v>
      </c>
      <c r="AT68" s="72" t="str">
        <f t="shared" si="136"/>
        <v/>
      </c>
      <c r="AU68" s="72" t="str">
        <f t="shared" si="137"/>
        <v/>
      </c>
      <c r="AV68" s="72">
        <f t="shared" si="138"/>
        <v>0</v>
      </c>
      <c r="AW68" s="72" t="str">
        <f t="shared" si="139"/>
        <v xml:space="preserve">cents </v>
      </c>
      <c r="AX68" s="72" t="str">
        <f t="shared" si="140"/>
        <v/>
      </c>
      <c r="AY68" s="72" t="str">
        <f t="shared" si="141"/>
        <v/>
      </c>
      <c r="AZ68" s="72">
        <f t="shared" si="142"/>
        <v>0</v>
      </c>
      <c r="BA68" s="72" t="str">
        <f t="shared" si="143"/>
        <v xml:space="preserve">cents </v>
      </c>
      <c r="BB68" s="72" t="str">
        <f t="shared" si="144"/>
        <v/>
      </c>
      <c r="BC68" s="72" t="str">
        <f t="shared" si="145"/>
        <v/>
      </c>
      <c r="BD68" s="72" t="str">
        <f t="shared" si="146"/>
        <v/>
      </c>
      <c r="BE68" s="72" t="str">
        <f t="shared" si="147"/>
        <v/>
      </c>
      <c r="BF68" s="72" t="str">
        <f t="shared" si="148"/>
        <v/>
      </c>
      <c r="BG68" s="72" t="str">
        <f t="shared" si="149"/>
        <v/>
      </c>
      <c r="BH68" s="72" t="str">
        <f t="shared" si="150"/>
        <v/>
      </c>
      <c r="BI68" s="72" t="str">
        <f t="shared" si="151"/>
        <v/>
      </c>
      <c r="BJ68" s="72" t="str">
        <f t="shared" si="152"/>
        <v/>
      </c>
      <c r="BK68" s="72" t="str">
        <f t="shared" si="153"/>
        <v/>
      </c>
      <c r="BL68" s="72" t="str">
        <f t="shared" si="154"/>
        <v/>
      </c>
      <c r="BM68" s="72" t="str">
        <f t="shared" si="155"/>
        <v/>
      </c>
      <c r="BN68" s="72" t="str">
        <f t="shared" si="156"/>
        <v/>
      </c>
      <c r="BO68" s="72" t="str">
        <f t="shared" si="157"/>
        <v/>
      </c>
      <c r="BP68" s="72" t="str">
        <f t="shared" si="158"/>
        <v/>
      </c>
      <c r="BQ68" s="72" t="str">
        <f t="shared" si="159"/>
        <v/>
      </c>
      <c r="BR68" s="72" t="str">
        <f t="shared" si="160"/>
        <v/>
      </c>
      <c r="BS68" s="72" t="str">
        <f t="shared" si="161"/>
        <v/>
      </c>
      <c r="BT68" s="72" t="str">
        <f t="shared" si="162"/>
        <v/>
      </c>
      <c r="BU68" s="72" t="str">
        <f t="shared" si="163"/>
        <v/>
      </c>
      <c r="BV68" s="72" t="str">
        <f t="shared" si="164"/>
        <v/>
      </c>
      <c r="BW68" s="72">
        <f t="shared" si="165"/>
        <v>0</v>
      </c>
      <c r="BX68" s="72" t="str">
        <f t="shared" si="166"/>
        <v/>
      </c>
      <c r="BY68" s="72" t="str">
        <f t="shared" si="167"/>
        <v/>
      </c>
      <c r="BZ68" s="72" t="str">
        <f t="shared" si="168"/>
        <v/>
      </c>
      <c r="CA68" s="72">
        <f t="shared" si="169"/>
        <v>0</v>
      </c>
      <c r="CB68" s="72" t="str">
        <f t="shared" si="170"/>
        <v/>
      </c>
      <c r="CC68" s="72">
        <f t="shared" si="171"/>
        <v>0</v>
      </c>
      <c r="CD68" s="72" t="str">
        <f t="shared" si="172"/>
        <v/>
      </c>
      <c r="CE68" s="72" t="str">
        <f t="shared" si="173"/>
        <v/>
      </c>
      <c r="CF68" s="72">
        <f t="shared" si="174"/>
        <v>0</v>
      </c>
      <c r="CG68" s="72" t="str">
        <f t="shared" si="175"/>
        <v/>
      </c>
      <c r="CH68" s="72" t="str">
        <f t="shared" si="175"/>
        <v/>
      </c>
      <c r="CI68" s="72" t="str">
        <f t="shared" si="176"/>
        <v/>
      </c>
      <c r="CJ68" s="72" t="str">
        <f t="shared" si="177"/>
        <v/>
      </c>
      <c r="CK68" s="72" t="str">
        <f t="shared" si="177"/>
        <v/>
      </c>
      <c r="CL68" s="72" t="str">
        <f t="shared" si="177"/>
        <v/>
      </c>
      <c r="CM68" s="72" t="str">
        <f t="shared" si="178"/>
        <v/>
      </c>
      <c r="CN68" s="72" t="str">
        <f t="shared" si="179"/>
        <v/>
      </c>
      <c r="CO68" s="72" t="str">
        <f t="shared" si="180"/>
        <v/>
      </c>
      <c r="CP68" s="72" t="str">
        <f t="shared" si="181"/>
        <v/>
      </c>
      <c r="CQ68" s="72" t="str">
        <f t="shared" si="182"/>
        <v/>
      </c>
      <c r="CR68" s="72" t="str">
        <f t="shared" si="183"/>
        <v/>
      </c>
      <c r="CS68" s="72" t="str">
        <f t="shared" si="184"/>
        <v/>
      </c>
      <c r="CT68" s="72" t="str">
        <f t="shared" si="185"/>
        <v/>
      </c>
      <c r="CU68" s="72"/>
      <c r="CV68" s="72"/>
      <c r="CW68" s="73"/>
    </row>
    <row r="69" spans="1:101">
      <c r="A69" s="82"/>
      <c r="B69" s="74"/>
      <c r="C69" s="71" t="str">
        <f t="shared" si="94"/>
        <v xml:space="preserve">zéro DH </v>
      </c>
      <c r="D69" s="72" t="str">
        <f t="shared" si="95"/>
        <v xml:space="preserve">Zéro DH </v>
      </c>
      <c r="E69" s="72">
        <f t="shared" si="96"/>
        <v>0</v>
      </c>
      <c r="F69" s="72">
        <f t="shared" si="97"/>
        <v>0</v>
      </c>
      <c r="G69" s="72">
        <f t="shared" si="98"/>
        <v>0</v>
      </c>
      <c r="H69" s="72">
        <f t="shared" si="99"/>
        <v>0</v>
      </c>
      <c r="I69" s="72">
        <f t="shared" si="100"/>
        <v>0</v>
      </c>
      <c r="J69" s="72"/>
      <c r="K69" s="72">
        <f t="shared" si="101"/>
        <v>0</v>
      </c>
      <c r="L69" s="72">
        <f t="shared" si="102"/>
        <v>0</v>
      </c>
      <c r="M69" s="72">
        <f t="shared" si="103"/>
        <v>0</v>
      </c>
      <c r="N69" s="72">
        <f t="shared" si="104"/>
        <v>0</v>
      </c>
      <c r="O69" s="72">
        <f t="shared" si="105"/>
        <v>0</v>
      </c>
      <c r="P69" s="72">
        <f t="shared" si="106"/>
        <v>0</v>
      </c>
      <c r="Q69" s="72">
        <f t="shared" si="107"/>
        <v>0</v>
      </c>
      <c r="R69" s="72">
        <f t="shared" si="108"/>
        <v>0</v>
      </c>
      <c r="S69" s="72">
        <f t="shared" si="109"/>
        <v>0</v>
      </c>
      <c r="T69" s="72">
        <f t="shared" si="110"/>
        <v>0</v>
      </c>
      <c r="U69" s="72">
        <f t="shared" si="111"/>
        <v>0</v>
      </c>
      <c r="V69" s="72">
        <f t="shared" si="112"/>
        <v>0</v>
      </c>
      <c r="W69" s="72">
        <f t="shared" si="113"/>
        <v>0</v>
      </c>
      <c r="X69" s="72">
        <f t="shared" si="114"/>
        <v>0</v>
      </c>
      <c r="Y69" s="72" t="str">
        <f t="shared" si="115"/>
        <v/>
      </c>
      <c r="Z69" s="72" t="str">
        <f t="shared" si="116"/>
        <v/>
      </c>
      <c r="AA69" s="72" t="str">
        <f t="shared" si="117"/>
        <v/>
      </c>
      <c r="AB69" s="72" t="str">
        <f t="shared" si="118"/>
        <v/>
      </c>
      <c r="AC69" s="72" t="str">
        <f t="shared" si="119"/>
        <v/>
      </c>
      <c r="AD69" s="72" t="str">
        <f t="shared" si="120"/>
        <v/>
      </c>
      <c r="AE69" s="72" t="str">
        <f t="shared" si="121"/>
        <v/>
      </c>
      <c r="AF69" s="72" t="str">
        <f t="shared" si="122"/>
        <v/>
      </c>
      <c r="AG69" s="72" t="str">
        <f t="shared" si="123"/>
        <v/>
      </c>
      <c r="AH69" s="72" t="str">
        <f t="shared" si="124"/>
        <v/>
      </c>
      <c r="AI69" s="72" t="str">
        <f t="shared" si="125"/>
        <v xml:space="preserve">zéro </v>
      </c>
      <c r="AJ69" s="72" t="str">
        <f t="shared" si="126"/>
        <v/>
      </c>
      <c r="AK69" s="72" t="str">
        <f t="shared" si="127"/>
        <v/>
      </c>
      <c r="AL69" s="72" t="str">
        <f t="shared" si="128"/>
        <v/>
      </c>
      <c r="AM69" s="72" t="str">
        <f t="shared" si="129"/>
        <v xml:space="preserve">DH </v>
      </c>
      <c r="AN69" s="72" t="str">
        <f t="shared" si="130"/>
        <v/>
      </c>
      <c r="AO69" s="72" t="str">
        <f t="shared" si="131"/>
        <v/>
      </c>
      <c r="AP69" s="72" t="str">
        <f t="shared" si="132"/>
        <v/>
      </c>
      <c r="AQ69" s="72" t="str">
        <f t="shared" si="133"/>
        <v/>
      </c>
      <c r="AR69" s="72" t="str">
        <f t="shared" si="134"/>
        <v xml:space="preserve"> </v>
      </c>
      <c r="AS69" s="72" t="str">
        <f t="shared" si="135"/>
        <v xml:space="preserve">cents </v>
      </c>
      <c r="AT69" s="72" t="str">
        <f t="shared" si="136"/>
        <v/>
      </c>
      <c r="AU69" s="72" t="str">
        <f t="shared" si="137"/>
        <v/>
      </c>
      <c r="AV69" s="72">
        <f t="shared" si="138"/>
        <v>0</v>
      </c>
      <c r="AW69" s="72" t="str">
        <f t="shared" si="139"/>
        <v xml:space="preserve">cents </v>
      </c>
      <c r="AX69" s="72" t="str">
        <f t="shared" si="140"/>
        <v/>
      </c>
      <c r="AY69" s="72" t="str">
        <f t="shared" si="141"/>
        <v/>
      </c>
      <c r="AZ69" s="72">
        <f t="shared" si="142"/>
        <v>0</v>
      </c>
      <c r="BA69" s="72" t="str">
        <f t="shared" si="143"/>
        <v xml:space="preserve">cents </v>
      </c>
      <c r="BB69" s="72" t="str">
        <f t="shared" si="144"/>
        <v/>
      </c>
      <c r="BC69" s="72" t="str">
        <f t="shared" si="145"/>
        <v/>
      </c>
      <c r="BD69" s="72" t="str">
        <f t="shared" si="146"/>
        <v/>
      </c>
      <c r="BE69" s="72" t="str">
        <f t="shared" si="147"/>
        <v/>
      </c>
      <c r="BF69" s="72" t="str">
        <f t="shared" si="148"/>
        <v/>
      </c>
      <c r="BG69" s="72" t="str">
        <f t="shared" si="149"/>
        <v/>
      </c>
      <c r="BH69" s="72" t="str">
        <f t="shared" si="150"/>
        <v/>
      </c>
      <c r="BI69" s="72" t="str">
        <f t="shared" si="151"/>
        <v/>
      </c>
      <c r="BJ69" s="72" t="str">
        <f t="shared" si="152"/>
        <v/>
      </c>
      <c r="BK69" s="72" t="str">
        <f t="shared" si="153"/>
        <v/>
      </c>
      <c r="BL69" s="72" t="str">
        <f t="shared" si="154"/>
        <v/>
      </c>
      <c r="BM69" s="72" t="str">
        <f t="shared" si="155"/>
        <v/>
      </c>
      <c r="BN69" s="72" t="str">
        <f t="shared" si="156"/>
        <v/>
      </c>
      <c r="BO69" s="72" t="str">
        <f t="shared" si="157"/>
        <v/>
      </c>
      <c r="BP69" s="72" t="str">
        <f t="shared" si="158"/>
        <v/>
      </c>
      <c r="BQ69" s="72" t="str">
        <f t="shared" si="159"/>
        <v/>
      </c>
      <c r="BR69" s="72" t="str">
        <f t="shared" si="160"/>
        <v/>
      </c>
      <c r="BS69" s="72" t="str">
        <f t="shared" si="161"/>
        <v/>
      </c>
      <c r="BT69" s="72" t="str">
        <f t="shared" si="162"/>
        <v/>
      </c>
      <c r="BU69" s="72" t="str">
        <f t="shared" si="163"/>
        <v/>
      </c>
      <c r="BV69" s="72" t="str">
        <f t="shared" si="164"/>
        <v/>
      </c>
      <c r="BW69" s="72">
        <f t="shared" si="165"/>
        <v>0</v>
      </c>
      <c r="BX69" s="72" t="str">
        <f t="shared" si="166"/>
        <v/>
      </c>
      <c r="BY69" s="72" t="str">
        <f t="shared" si="167"/>
        <v/>
      </c>
      <c r="BZ69" s="72" t="str">
        <f t="shared" si="168"/>
        <v/>
      </c>
      <c r="CA69" s="72">
        <f t="shared" si="169"/>
        <v>0</v>
      </c>
      <c r="CB69" s="72" t="str">
        <f t="shared" si="170"/>
        <v/>
      </c>
      <c r="CC69" s="72">
        <f t="shared" si="171"/>
        <v>0</v>
      </c>
      <c r="CD69" s="72" t="str">
        <f t="shared" si="172"/>
        <v/>
      </c>
      <c r="CE69" s="72" t="str">
        <f t="shared" si="173"/>
        <v/>
      </c>
      <c r="CF69" s="72">
        <f t="shared" si="174"/>
        <v>0</v>
      </c>
      <c r="CG69" s="72" t="str">
        <f t="shared" si="175"/>
        <v/>
      </c>
      <c r="CH69" s="72" t="str">
        <f t="shared" si="175"/>
        <v/>
      </c>
      <c r="CI69" s="72" t="str">
        <f t="shared" si="176"/>
        <v/>
      </c>
      <c r="CJ69" s="72" t="str">
        <f t="shared" si="177"/>
        <v/>
      </c>
      <c r="CK69" s="72" t="str">
        <f t="shared" si="177"/>
        <v/>
      </c>
      <c r="CL69" s="72" t="str">
        <f t="shared" si="177"/>
        <v/>
      </c>
      <c r="CM69" s="72" t="str">
        <f t="shared" si="178"/>
        <v/>
      </c>
      <c r="CN69" s="72" t="str">
        <f t="shared" si="179"/>
        <v/>
      </c>
      <c r="CO69" s="72" t="str">
        <f t="shared" si="180"/>
        <v/>
      </c>
      <c r="CP69" s="72" t="str">
        <f t="shared" si="181"/>
        <v/>
      </c>
      <c r="CQ69" s="72" t="str">
        <f t="shared" si="182"/>
        <v/>
      </c>
      <c r="CR69" s="72" t="str">
        <f t="shared" si="183"/>
        <v/>
      </c>
      <c r="CS69" s="72" t="str">
        <f t="shared" si="184"/>
        <v/>
      </c>
      <c r="CT69" s="72" t="str">
        <f t="shared" si="185"/>
        <v/>
      </c>
      <c r="CU69" s="72"/>
      <c r="CV69" s="72"/>
      <c r="CW69" s="73"/>
    </row>
    <row r="70" spans="1:101">
      <c r="A70" s="82"/>
      <c r="B70" s="74"/>
      <c r="C70" s="71" t="str">
        <f t="shared" si="94"/>
        <v xml:space="preserve">zéro DH </v>
      </c>
      <c r="D70" s="72" t="str">
        <f t="shared" si="95"/>
        <v xml:space="preserve">Zéro DH </v>
      </c>
      <c r="E70" s="72">
        <f t="shared" si="96"/>
        <v>0</v>
      </c>
      <c r="F70" s="72">
        <f t="shared" si="97"/>
        <v>0</v>
      </c>
      <c r="G70" s="72">
        <f t="shared" si="98"/>
        <v>0</v>
      </c>
      <c r="H70" s="72">
        <f t="shared" si="99"/>
        <v>0</v>
      </c>
      <c r="I70" s="72">
        <f t="shared" si="100"/>
        <v>0</v>
      </c>
      <c r="J70" s="72"/>
      <c r="K70" s="72">
        <f t="shared" si="101"/>
        <v>0</v>
      </c>
      <c r="L70" s="72">
        <f t="shared" si="102"/>
        <v>0</v>
      </c>
      <c r="M70" s="72">
        <f t="shared" si="103"/>
        <v>0</v>
      </c>
      <c r="N70" s="72">
        <f t="shared" si="104"/>
        <v>0</v>
      </c>
      <c r="O70" s="72">
        <f t="shared" si="105"/>
        <v>0</v>
      </c>
      <c r="P70" s="72">
        <f t="shared" si="106"/>
        <v>0</v>
      </c>
      <c r="Q70" s="72">
        <f t="shared" si="107"/>
        <v>0</v>
      </c>
      <c r="R70" s="72">
        <f t="shared" si="108"/>
        <v>0</v>
      </c>
      <c r="S70" s="72">
        <f t="shared" si="109"/>
        <v>0</v>
      </c>
      <c r="T70" s="72">
        <f t="shared" si="110"/>
        <v>0</v>
      </c>
      <c r="U70" s="72">
        <f t="shared" si="111"/>
        <v>0</v>
      </c>
      <c r="V70" s="72">
        <f t="shared" si="112"/>
        <v>0</v>
      </c>
      <c r="W70" s="72">
        <f t="shared" si="113"/>
        <v>0</v>
      </c>
      <c r="X70" s="72">
        <f t="shared" si="114"/>
        <v>0</v>
      </c>
      <c r="Y70" s="72" t="str">
        <f t="shared" si="115"/>
        <v/>
      </c>
      <c r="Z70" s="72" t="str">
        <f t="shared" si="116"/>
        <v/>
      </c>
      <c r="AA70" s="72" t="str">
        <f t="shared" si="117"/>
        <v/>
      </c>
      <c r="AB70" s="72" t="str">
        <f t="shared" si="118"/>
        <v/>
      </c>
      <c r="AC70" s="72" t="str">
        <f t="shared" si="119"/>
        <v/>
      </c>
      <c r="AD70" s="72" t="str">
        <f t="shared" si="120"/>
        <v/>
      </c>
      <c r="AE70" s="72" t="str">
        <f t="shared" si="121"/>
        <v/>
      </c>
      <c r="AF70" s="72" t="str">
        <f t="shared" si="122"/>
        <v/>
      </c>
      <c r="AG70" s="72" t="str">
        <f t="shared" si="123"/>
        <v/>
      </c>
      <c r="AH70" s="72" t="str">
        <f t="shared" si="124"/>
        <v/>
      </c>
      <c r="AI70" s="72" t="str">
        <f t="shared" si="125"/>
        <v xml:space="preserve">zéro </v>
      </c>
      <c r="AJ70" s="72" t="str">
        <f t="shared" si="126"/>
        <v/>
      </c>
      <c r="AK70" s="72" t="str">
        <f t="shared" si="127"/>
        <v/>
      </c>
      <c r="AL70" s="72" t="str">
        <f t="shared" si="128"/>
        <v/>
      </c>
      <c r="AM70" s="72" t="str">
        <f t="shared" si="129"/>
        <v xml:space="preserve">DH </v>
      </c>
      <c r="AN70" s="72" t="str">
        <f t="shared" si="130"/>
        <v/>
      </c>
      <c r="AO70" s="72" t="str">
        <f t="shared" si="131"/>
        <v/>
      </c>
      <c r="AP70" s="72" t="str">
        <f t="shared" si="132"/>
        <v/>
      </c>
      <c r="AQ70" s="72" t="str">
        <f t="shared" si="133"/>
        <v/>
      </c>
      <c r="AR70" s="72" t="str">
        <f t="shared" si="134"/>
        <v xml:space="preserve"> </v>
      </c>
      <c r="AS70" s="72" t="str">
        <f t="shared" si="135"/>
        <v xml:space="preserve">cents </v>
      </c>
      <c r="AT70" s="72" t="str">
        <f t="shared" si="136"/>
        <v/>
      </c>
      <c r="AU70" s="72" t="str">
        <f t="shared" si="137"/>
        <v/>
      </c>
      <c r="AV70" s="72">
        <f t="shared" si="138"/>
        <v>0</v>
      </c>
      <c r="AW70" s="72" t="str">
        <f t="shared" si="139"/>
        <v xml:space="preserve">cents </v>
      </c>
      <c r="AX70" s="72" t="str">
        <f t="shared" si="140"/>
        <v/>
      </c>
      <c r="AY70" s="72" t="str">
        <f t="shared" si="141"/>
        <v/>
      </c>
      <c r="AZ70" s="72">
        <f t="shared" si="142"/>
        <v>0</v>
      </c>
      <c r="BA70" s="72" t="str">
        <f t="shared" si="143"/>
        <v xml:space="preserve">cents </v>
      </c>
      <c r="BB70" s="72" t="str">
        <f t="shared" si="144"/>
        <v/>
      </c>
      <c r="BC70" s="72" t="str">
        <f t="shared" si="145"/>
        <v/>
      </c>
      <c r="BD70" s="72" t="str">
        <f t="shared" si="146"/>
        <v/>
      </c>
      <c r="BE70" s="72" t="str">
        <f t="shared" si="147"/>
        <v/>
      </c>
      <c r="BF70" s="72" t="str">
        <f t="shared" si="148"/>
        <v/>
      </c>
      <c r="BG70" s="72" t="str">
        <f t="shared" si="149"/>
        <v/>
      </c>
      <c r="BH70" s="72" t="str">
        <f t="shared" si="150"/>
        <v/>
      </c>
      <c r="BI70" s="72" t="str">
        <f t="shared" si="151"/>
        <v/>
      </c>
      <c r="BJ70" s="72" t="str">
        <f t="shared" si="152"/>
        <v/>
      </c>
      <c r="BK70" s="72" t="str">
        <f t="shared" si="153"/>
        <v/>
      </c>
      <c r="BL70" s="72" t="str">
        <f t="shared" si="154"/>
        <v/>
      </c>
      <c r="BM70" s="72" t="str">
        <f t="shared" si="155"/>
        <v/>
      </c>
      <c r="BN70" s="72" t="str">
        <f t="shared" si="156"/>
        <v/>
      </c>
      <c r="BO70" s="72" t="str">
        <f t="shared" si="157"/>
        <v/>
      </c>
      <c r="BP70" s="72" t="str">
        <f t="shared" si="158"/>
        <v/>
      </c>
      <c r="BQ70" s="72" t="str">
        <f t="shared" si="159"/>
        <v/>
      </c>
      <c r="BR70" s="72" t="str">
        <f t="shared" si="160"/>
        <v/>
      </c>
      <c r="BS70" s="72" t="str">
        <f t="shared" si="161"/>
        <v/>
      </c>
      <c r="BT70" s="72" t="str">
        <f t="shared" si="162"/>
        <v/>
      </c>
      <c r="BU70" s="72" t="str">
        <f t="shared" si="163"/>
        <v/>
      </c>
      <c r="BV70" s="72" t="str">
        <f t="shared" si="164"/>
        <v/>
      </c>
      <c r="BW70" s="72">
        <f t="shared" si="165"/>
        <v>0</v>
      </c>
      <c r="BX70" s="72" t="str">
        <f t="shared" si="166"/>
        <v/>
      </c>
      <c r="BY70" s="72" t="str">
        <f t="shared" si="167"/>
        <v/>
      </c>
      <c r="BZ70" s="72" t="str">
        <f t="shared" si="168"/>
        <v/>
      </c>
      <c r="CA70" s="72">
        <f t="shared" si="169"/>
        <v>0</v>
      </c>
      <c r="CB70" s="72" t="str">
        <f t="shared" si="170"/>
        <v/>
      </c>
      <c r="CC70" s="72">
        <f t="shared" si="171"/>
        <v>0</v>
      </c>
      <c r="CD70" s="72" t="str">
        <f t="shared" si="172"/>
        <v/>
      </c>
      <c r="CE70" s="72" t="str">
        <f t="shared" si="173"/>
        <v/>
      </c>
      <c r="CF70" s="72">
        <f t="shared" si="174"/>
        <v>0</v>
      </c>
      <c r="CG70" s="72" t="str">
        <f t="shared" si="175"/>
        <v/>
      </c>
      <c r="CH70" s="72" t="str">
        <f t="shared" si="175"/>
        <v/>
      </c>
      <c r="CI70" s="72" t="str">
        <f t="shared" si="176"/>
        <v/>
      </c>
      <c r="CJ70" s="72" t="str">
        <f t="shared" si="177"/>
        <v/>
      </c>
      <c r="CK70" s="72" t="str">
        <f t="shared" si="177"/>
        <v/>
      </c>
      <c r="CL70" s="72" t="str">
        <f t="shared" si="177"/>
        <v/>
      </c>
      <c r="CM70" s="72" t="str">
        <f t="shared" si="178"/>
        <v/>
      </c>
      <c r="CN70" s="72" t="str">
        <f t="shared" si="179"/>
        <v/>
      </c>
      <c r="CO70" s="72" t="str">
        <f t="shared" si="180"/>
        <v/>
      </c>
      <c r="CP70" s="72" t="str">
        <f t="shared" si="181"/>
        <v/>
      </c>
      <c r="CQ70" s="72" t="str">
        <f t="shared" si="182"/>
        <v/>
      </c>
      <c r="CR70" s="72" t="str">
        <f t="shared" si="183"/>
        <v/>
      </c>
      <c r="CS70" s="72" t="str">
        <f t="shared" si="184"/>
        <v/>
      </c>
      <c r="CT70" s="72" t="str">
        <f t="shared" si="185"/>
        <v/>
      </c>
      <c r="CU70" s="72"/>
      <c r="CV70" s="72"/>
      <c r="CW70" s="73"/>
    </row>
    <row r="71" spans="1:101">
      <c r="A71" s="82"/>
      <c r="B71" s="74"/>
      <c r="C71" s="71" t="str">
        <f t="shared" si="94"/>
        <v xml:space="preserve">zéro DH </v>
      </c>
      <c r="D71" s="72" t="str">
        <f t="shared" si="95"/>
        <v xml:space="preserve">Zéro DH </v>
      </c>
      <c r="E71" s="72">
        <f t="shared" si="96"/>
        <v>0</v>
      </c>
      <c r="F71" s="72">
        <f t="shared" si="97"/>
        <v>0</v>
      </c>
      <c r="G71" s="72">
        <f t="shared" si="98"/>
        <v>0</v>
      </c>
      <c r="H71" s="72">
        <f t="shared" si="99"/>
        <v>0</v>
      </c>
      <c r="I71" s="72">
        <f t="shared" si="100"/>
        <v>0</v>
      </c>
      <c r="J71" s="72"/>
      <c r="K71" s="72">
        <f t="shared" si="101"/>
        <v>0</v>
      </c>
      <c r="L71" s="72">
        <f t="shared" si="102"/>
        <v>0</v>
      </c>
      <c r="M71" s="72">
        <f t="shared" si="103"/>
        <v>0</v>
      </c>
      <c r="N71" s="72">
        <f t="shared" si="104"/>
        <v>0</v>
      </c>
      <c r="O71" s="72">
        <f t="shared" si="105"/>
        <v>0</v>
      </c>
      <c r="P71" s="72">
        <f t="shared" si="106"/>
        <v>0</v>
      </c>
      <c r="Q71" s="72">
        <f t="shared" si="107"/>
        <v>0</v>
      </c>
      <c r="R71" s="72">
        <f t="shared" si="108"/>
        <v>0</v>
      </c>
      <c r="S71" s="72">
        <f t="shared" si="109"/>
        <v>0</v>
      </c>
      <c r="T71" s="72">
        <f t="shared" si="110"/>
        <v>0</v>
      </c>
      <c r="U71" s="72">
        <f t="shared" si="111"/>
        <v>0</v>
      </c>
      <c r="V71" s="72">
        <f t="shared" si="112"/>
        <v>0</v>
      </c>
      <c r="W71" s="72">
        <f t="shared" si="113"/>
        <v>0</v>
      </c>
      <c r="X71" s="72">
        <f t="shared" si="114"/>
        <v>0</v>
      </c>
      <c r="Y71" s="72" t="str">
        <f t="shared" si="115"/>
        <v/>
      </c>
      <c r="Z71" s="72" t="str">
        <f t="shared" si="116"/>
        <v/>
      </c>
      <c r="AA71" s="72" t="str">
        <f t="shared" si="117"/>
        <v/>
      </c>
      <c r="AB71" s="72" t="str">
        <f t="shared" si="118"/>
        <v/>
      </c>
      <c r="AC71" s="72" t="str">
        <f t="shared" si="119"/>
        <v/>
      </c>
      <c r="AD71" s="72" t="str">
        <f t="shared" si="120"/>
        <v/>
      </c>
      <c r="AE71" s="72" t="str">
        <f t="shared" si="121"/>
        <v/>
      </c>
      <c r="AF71" s="72" t="str">
        <f t="shared" si="122"/>
        <v/>
      </c>
      <c r="AG71" s="72" t="str">
        <f t="shared" si="123"/>
        <v/>
      </c>
      <c r="AH71" s="72" t="str">
        <f t="shared" si="124"/>
        <v/>
      </c>
      <c r="AI71" s="72" t="str">
        <f t="shared" si="125"/>
        <v xml:space="preserve">zéro </v>
      </c>
      <c r="AJ71" s="72" t="str">
        <f t="shared" si="126"/>
        <v/>
      </c>
      <c r="AK71" s="72" t="str">
        <f t="shared" si="127"/>
        <v/>
      </c>
      <c r="AL71" s="72" t="str">
        <f t="shared" si="128"/>
        <v/>
      </c>
      <c r="AM71" s="72" t="str">
        <f t="shared" si="129"/>
        <v xml:space="preserve">DH </v>
      </c>
      <c r="AN71" s="72" t="str">
        <f t="shared" si="130"/>
        <v/>
      </c>
      <c r="AO71" s="72" t="str">
        <f t="shared" si="131"/>
        <v/>
      </c>
      <c r="AP71" s="72" t="str">
        <f t="shared" si="132"/>
        <v/>
      </c>
      <c r="AQ71" s="72" t="str">
        <f t="shared" si="133"/>
        <v/>
      </c>
      <c r="AR71" s="72" t="str">
        <f t="shared" si="134"/>
        <v xml:space="preserve"> </v>
      </c>
      <c r="AS71" s="72" t="str">
        <f t="shared" si="135"/>
        <v xml:space="preserve">cents </v>
      </c>
      <c r="AT71" s="72" t="str">
        <f t="shared" si="136"/>
        <v/>
      </c>
      <c r="AU71" s="72" t="str">
        <f t="shared" si="137"/>
        <v/>
      </c>
      <c r="AV71" s="72">
        <f t="shared" si="138"/>
        <v>0</v>
      </c>
      <c r="AW71" s="72" t="str">
        <f t="shared" si="139"/>
        <v xml:space="preserve">cents </v>
      </c>
      <c r="AX71" s="72" t="str">
        <f t="shared" si="140"/>
        <v/>
      </c>
      <c r="AY71" s="72" t="str">
        <f t="shared" si="141"/>
        <v/>
      </c>
      <c r="AZ71" s="72">
        <f t="shared" si="142"/>
        <v>0</v>
      </c>
      <c r="BA71" s="72" t="str">
        <f t="shared" si="143"/>
        <v xml:space="preserve">cents </v>
      </c>
      <c r="BB71" s="72" t="str">
        <f t="shared" si="144"/>
        <v/>
      </c>
      <c r="BC71" s="72" t="str">
        <f t="shared" si="145"/>
        <v/>
      </c>
      <c r="BD71" s="72" t="str">
        <f t="shared" si="146"/>
        <v/>
      </c>
      <c r="BE71" s="72" t="str">
        <f t="shared" si="147"/>
        <v/>
      </c>
      <c r="BF71" s="72" t="str">
        <f t="shared" si="148"/>
        <v/>
      </c>
      <c r="BG71" s="72" t="str">
        <f t="shared" si="149"/>
        <v/>
      </c>
      <c r="BH71" s="72" t="str">
        <f t="shared" si="150"/>
        <v/>
      </c>
      <c r="BI71" s="72" t="str">
        <f t="shared" si="151"/>
        <v/>
      </c>
      <c r="BJ71" s="72" t="str">
        <f t="shared" si="152"/>
        <v/>
      </c>
      <c r="BK71" s="72" t="str">
        <f t="shared" si="153"/>
        <v/>
      </c>
      <c r="BL71" s="72" t="str">
        <f t="shared" si="154"/>
        <v/>
      </c>
      <c r="BM71" s="72" t="str">
        <f t="shared" si="155"/>
        <v/>
      </c>
      <c r="BN71" s="72" t="str">
        <f t="shared" si="156"/>
        <v/>
      </c>
      <c r="BO71" s="72" t="str">
        <f t="shared" si="157"/>
        <v/>
      </c>
      <c r="BP71" s="72" t="str">
        <f t="shared" si="158"/>
        <v/>
      </c>
      <c r="BQ71" s="72" t="str">
        <f t="shared" si="159"/>
        <v/>
      </c>
      <c r="BR71" s="72" t="str">
        <f t="shared" si="160"/>
        <v/>
      </c>
      <c r="BS71" s="72" t="str">
        <f t="shared" si="161"/>
        <v/>
      </c>
      <c r="BT71" s="72" t="str">
        <f t="shared" si="162"/>
        <v/>
      </c>
      <c r="BU71" s="72" t="str">
        <f t="shared" si="163"/>
        <v/>
      </c>
      <c r="BV71" s="72" t="str">
        <f t="shared" si="164"/>
        <v/>
      </c>
      <c r="BW71" s="72">
        <f t="shared" si="165"/>
        <v>0</v>
      </c>
      <c r="BX71" s="72" t="str">
        <f t="shared" si="166"/>
        <v/>
      </c>
      <c r="BY71" s="72" t="str">
        <f t="shared" si="167"/>
        <v/>
      </c>
      <c r="BZ71" s="72" t="str">
        <f t="shared" si="168"/>
        <v/>
      </c>
      <c r="CA71" s="72">
        <f t="shared" si="169"/>
        <v>0</v>
      </c>
      <c r="CB71" s="72" t="str">
        <f t="shared" si="170"/>
        <v/>
      </c>
      <c r="CC71" s="72">
        <f t="shared" si="171"/>
        <v>0</v>
      </c>
      <c r="CD71" s="72" t="str">
        <f t="shared" si="172"/>
        <v/>
      </c>
      <c r="CE71" s="72" t="str">
        <f t="shared" si="173"/>
        <v/>
      </c>
      <c r="CF71" s="72">
        <f t="shared" si="174"/>
        <v>0</v>
      </c>
      <c r="CG71" s="72" t="str">
        <f t="shared" si="175"/>
        <v/>
      </c>
      <c r="CH71" s="72" t="str">
        <f t="shared" si="175"/>
        <v/>
      </c>
      <c r="CI71" s="72" t="str">
        <f t="shared" si="176"/>
        <v/>
      </c>
      <c r="CJ71" s="72" t="str">
        <f t="shared" si="177"/>
        <v/>
      </c>
      <c r="CK71" s="72" t="str">
        <f t="shared" si="177"/>
        <v/>
      </c>
      <c r="CL71" s="72" t="str">
        <f t="shared" si="177"/>
        <v/>
      </c>
      <c r="CM71" s="72" t="str">
        <f t="shared" si="178"/>
        <v/>
      </c>
      <c r="CN71" s="72" t="str">
        <f t="shared" si="179"/>
        <v/>
      </c>
      <c r="CO71" s="72" t="str">
        <f t="shared" si="180"/>
        <v/>
      </c>
      <c r="CP71" s="72" t="str">
        <f t="shared" si="181"/>
        <v/>
      </c>
      <c r="CQ71" s="72" t="str">
        <f t="shared" si="182"/>
        <v/>
      </c>
      <c r="CR71" s="72" t="str">
        <f t="shared" si="183"/>
        <v/>
      </c>
      <c r="CS71" s="72" t="str">
        <f t="shared" si="184"/>
        <v/>
      </c>
      <c r="CT71" s="72" t="str">
        <f t="shared" si="185"/>
        <v/>
      </c>
      <c r="CU71" s="72"/>
      <c r="CV71" s="72"/>
      <c r="CW71" s="73"/>
    </row>
    <row r="72" spans="1:101">
      <c r="A72" s="82"/>
      <c r="B72" s="74"/>
      <c r="C72" s="71" t="str">
        <f t="shared" si="94"/>
        <v xml:space="preserve">zéro DH </v>
      </c>
      <c r="D72" s="72" t="str">
        <f t="shared" si="95"/>
        <v xml:space="preserve">Zéro DH </v>
      </c>
      <c r="E72" s="72">
        <f t="shared" si="96"/>
        <v>0</v>
      </c>
      <c r="F72" s="72">
        <f t="shared" si="97"/>
        <v>0</v>
      </c>
      <c r="G72" s="72">
        <f t="shared" si="98"/>
        <v>0</v>
      </c>
      <c r="H72" s="72">
        <f t="shared" si="99"/>
        <v>0</v>
      </c>
      <c r="I72" s="72">
        <f t="shared" si="100"/>
        <v>0</v>
      </c>
      <c r="J72" s="72"/>
      <c r="K72" s="72">
        <f t="shared" si="101"/>
        <v>0</v>
      </c>
      <c r="L72" s="72">
        <f t="shared" si="102"/>
        <v>0</v>
      </c>
      <c r="M72" s="72">
        <f t="shared" si="103"/>
        <v>0</v>
      </c>
      <c r="N72" s="72">
        <f t="shared" si="104"/>
        <v>0</v>
      </c>
      <c r="O72" s="72">
        <f t="shared" si="105"/>
        <v>0</v>
      </c>
      <c r="P72" s="72">
        <f t="shared" si="106"/>
        <v>0</v>
      </c>
      <c r="Q72" s="72">
        <f t="shared" si="107"/>
        <v>0</v>
      </c>
      <c r="R72" s="72">
        <f t="shared" si="108"/>
        <v>0</v>
      </c>
      <c r="S72" s="72">
        <f t="shared" si="109"/>
        <v>0</v>
      </c>
      <c r="T72" s="72">
        <f t="shared" si="110"/>
        <v>0</v>
      </c>
      <c r="U72" s="72">
        <f t="shared" si="111"/>
        <v>0</v>
      </c>
      <c r="V72" s="72">
        <f t="shared" si="112"/>
        <v>0</v>
      </c>
      <c r="W72" s="72">
        <f t="shared" si="113"/>
        <v>0</v>
      </c>
      <c r="X72" s="72">
        <f t="shared" si="114"/>
        <v>0</v>
      </c>
      <c r="Y72" s="72" t="str">
        <f t="shared" si="115"/>
        <v/>
      </c>
      <c r="Z72" s="72" t="str">
        <f t="shared" si="116"/>
        <v/>
      </c>
      <c r="AA72" s="72" t="str">
        <f t="shared" si="117"/>
        <v/>
      </c>
      <c r="AB72" s="72" t="str">
        <f t="shared" si="118"/>
        <v/>
      </c>
      <c r="AC72" s="72" t="str">
        <f t="shared" si="119"/>
        <v/>
      </c>
      <c r="AD72" s="72" t="str">
        <f t="shared" si="120"/>
        <v/>
      </c>
      <c r="AE72" s="72" t="str">
        <f t="shared" si="121"/>
        <v/>
      </c>
      <c r="AF72" s="72" t="str">
        <f t="shared" si="122"/>
        <v/>
      </c>
      <c r="AG72" s="72" t="str">
        <f t="shared" si="123"/>
        <v/>
      </c>
      <c r="AH72" s="72" t="str">
        <f t="shared" si="124"/>
        <v/>
      </c>
      <c r="AI72" s="72" t="str">
        <f t="shared" si="125"/>
        <v xml:space="preserve">zéro </v>
      </c>
      <c r="AJ72" s="72" t="str">
        <f t="shared" si="126"/>
        <v/>
      </c>
      <c r="AK72" s="72" t="str">
        <f t="shared" si="127"/>
        <v/>
      </c>
      <c r="AL72" s="72" t="str">
        <f t="shared" si="128"/>
        <v/>
      </c>
      <c r="AM72" s="72" t="str">
        <f t="shared" si="129"/>
        <v xml:space="preserve">DH </v>
      </c>
      <c r="AN72" s="72" t="str">
        <f t="shared" si="130"/>
        <v/>
      </c>
      <c r="AO72" s="72" t="str">
        <f t="shared" si="131"/>
        <v/>
      </c>
      <c r="AP72" s="72" t="str">
        <f t="shared" si="132"/>
        <v/>
      </c>
      <c r="AQ72" s="72" t="str">
        <f t="shared" si="133"/>
        <v/>
      </c>
      <c r="AR72" s="72" t="str">
        <f t="shared" si="134"/>
        <v xml:space="preserve"> </v>
      </c>
      <c r="AS72" s="72" t="str">
        <f t="shared" si="135"/>
        <v xml:space="preserve">cents </v>
      </c>
      <c r="AT72" s="72" t="str">
        <f t="shared" si="136"/>
        <v/>
      </c>
      <c r="AU72" s="72" t="str">
        <f t="shared" si="137"/>
        <v/>
      </c>
      <c r="AV72" s="72">
        <f t="shared" si="138"/>
        <v>0</v>
      </c>
      <c r="AW72" s="72" t="str">
        <f t="shared" si="139"/>
        <v xml:space="preserve">cents </v>
      </c>
      <c r="AX72" s="72" t="str">
        <f t="shared" si="140"/>
        <v/>
      </c>
      <c r="AY72" s="72" t="str">
        <f t="shared" si="141"/>
        <v/>
      </c>
      <c r="AZ72" s="72">
        <f t="shared" si="142"/>
        <v>0</v>
      </c>
      <c r="BA72" s="72" t="str">
        <f t="shared" si="143"/>
        <v xml:space="preserve">cents </v>
      </c>
      <c r="BB72" s="72" t="str">
        <f t="shared" si="144"/>
        <v/>
      </c>
      <c r="BC72" s="72" t="str">
        <f t="shared" si="145"/>
        <v/>
      </c>
      <c r="BD72" s="72" t="str">
        <f t="shared" si="146"/>
        <v/>
      </c>
      <c r="BE72" s="72" t="str">
        <f t="shared" si="147"/>
        <v/>
      </c>
      <c r="BF72" s="72" t="str">
        <f t="shared" si="148"/>
        <v/>
      </c>
      <c r="BG72" s="72" t="str">
        <f t="shared" si="149"/>
        <v/>
      </c>
      <c r="BH72" s="72" t="str">
        <f t="shared" si="150"/>
        <v/>
      </c>
      <c r="BI72" s="72" t="str">
        <f t="shared" si="151"/>
        <v/>
      </c>
      <c r="BJ72" s="72" t="str">
        <f t="shared" si="152"/>
        <v/>
      </c>
      <c r="BK72" s="72" t="str">
        <f t="shared" si="153"/>
        <v/>
      </c>
      <c r="BL72" s="72" t="str">
        <f t="shared" si="154"/>
        <v/>
      </c>
      <c r="BM72" s="72" t="str">
        <f t="shared" si="155"/>
        <v/>
      </c>
      <c r="BN72" s="72" t="str">
        <f t="shared" si="156"/>
        <v/>
      </c>
      <c r="BO72" s="72" t="str">
        <f t="shared" si="157"/>
        <v/>
      </c>
      <c r="BP72" s="72" t="str">
        <f t="shared" si="158"/>
        <v/>
      </c>
      <c r="BQ72" s="72" t="str">
        <f t="shared" si="159"/>
        <v/>
      </c>
      <c r="BR72" s="72" t="str">
        <f t="shared" si="160"/>
        <v/>
      </c>
      <c r="BS72" s="72" t="str">
        <f t="shared" si="161"/>
        <v/>
      </c>
      <c r="BT72" s="72" t="str">
        <f t="shared" si="162"/>
        <v/>
      </c>
      <c r="BU72" s="72" t="str">
        <f t="shared" si="163"/>
        <v/>
      </c>
      <c r="BV72" s="72" t="str">
        <f t="shared" si="164"/>
        <v/>
      </c>
      <c r="BW72" s="72">
        <f t="shared" si="165"/>
        <v>0</v>
      </c>
      <c r="BX72" s="72" t="str">
        <f t="shared" si="166"/>
        <v/>
      </c>
      <c r="BY72" s="72" t="str">
        <f t="shared" si="167"/>
        <v/>
      </c>
      <c r="BZ72" s="72" t="str">
        <f t="shared" si="168"/>
        <v/>
      </c>
      <c r="CA72" s="72">
        <f t="shared" si="169"/>
        <v>0</v>
      </c>
      <c r="CB72" s="72" t="str">
        <f t="shared" si="170"/>
        <v/>
      </c>
      <c r="CC72" s="72">
        <f t="shared" si="171"/>
        <v>0</v>
      </c>
      <c r="CD72" s="72" t="str">
        <f t="shared" si="172"/>
        <v/>
      </c>
      <c r="CE72" s="72" t="str">
        <f t="shared" si="173"/>
        <v/>
      </c>
      <c r="CF72" s="72">
        <f t="shared" si="174"/>
        <v>0</v>
      </c>
      <c r="CG72" s="72" t="str">
        <f t="shared" si="175"/>
        <v/>
      </c>
      <c r="CH72" s="72" t="str">
        <f t="shared" si="175"/>
        <v/>
      </c>
      <c r="CI72" s="72" t="str">
        <f t="shared" si="176"/>
        <v/>
      </c>
      <c r="CJ72" s="72" t="str">
        <f t="shared" si="177"/>
        <v/>
      </c>
      <c r="CK72" s="72" t="str">
        <f t="shared" si="177"/>
        <v/>
      </c>
      <c r="CL72" s="72" t="str">
        <f t="shared" si="177"/>
        <v/>
      </c>
      <c r="CM72" s="72" t="str">
        <f t="shared" si="178"/>
        <v/>
      </c>
      <c r="CN72" s="72" t="str">
        <f t="shared" si="179"/>
        <v/>
      </c>
      <c r="CO72" s="72" t="str">
        <f t="shared" si="180"/>
        <v/>
      </c>
      <c r="CP72" s="72" t="str">
        <f t="shared" si="181"/>
        <v/>
      </c>
      <c r="CQ72" s="72" t="str">
        <f t="shared" si="182"/>
        <v/>
      </c>
      <c r="CR72" s="72" t="str">
        <f t="shared" si="183"/>
        <v/>
      </c>
      <c r="CS72" s="72" t="str">
        <f t="shared" si="184"/>
        <v/>
      </c>
      <c r="CT72" s="72" t="str">
        <f t="shared" si="185"/>
        <v/>
      </c>
      <c r="CU72" s="72"/>
      <c r="CV72" s="72"/>
      <c r="CW72" s="73"/>
    </row>
    <row r="73" spans="1:101">
      <c r="A73" s="82"/>
      <c r="B73" s="74"/>
      <c r="C73" s="71" t="str">
        <f t="shared" si="94"/>
        <v xml:space="preserve">zéro DH </v>
      </c>
      <c r="D73" s="72" t="str">
        <f t="shared" si="95"/>
        <v xml:space="preserve">Zéro DH </v>
      </c>
      <c r="E73" s="72">
        <f t="shared" si="96"/>
        <v>0</v>
      </c>
      <c r="F73" s="72">
        <f t="shared" si="97"/>
        <v>0</v>
      </c>
      <c r="G73" s="72">
        <f t="shared" si="98"/>
        <v>0</v>
      </c>
      <c r="H73" s="72">
        <f t="shared" si="99"/>
        <v>0</v>
      </c>
      <c r="I73" s="72">
        <f t="shared" si="100"/>
        <v>0</v>
      </c>
      <c r="J73" s="72"/>
      <c r="K73" s="72">
        <f t="shared" si="101"/>
        <v>0</v>
      </c>
      <c r="L73" s="72">
        <f t="shared" si="102"/>
        <v>0</v>
      </c>
      <c r="M73" s="72">
        <f t="shared" si="103"/>
        <v>0</v>
      </c>
      <c r="N73" s="72">
        <f t="shared" si="104"/>
        <v>0</v>
      </c>
      <c r="O73" s="72">
        <f t="shared" si="105"/>
        <v>0</v>
      </c>
      <c r="P73" s="72">
        <f t="shared" si="106"/>
        <v>0</v>
      </c>
      <c r="Q73" s="72">
        <f t="shared" si="107"/>
        <v>0</v>
      </c>
      <c r="R73" s="72">
        <f t="shared" si="108"/>
        <v>0</v>
      </c>
      <c r="S73" s="72">
        <f t="shared" si="109"/>
        <v>0</v>
      </c>
      <c r="T73" s="72">
        <f t="shared" si="110"/>
        <v>0</v>
      </c>
      <c r="U73" s="72">
        <f t="shared" si="111"/>
        <v>0</v>
      </c>
      <c r="V73" s="72">
        <f t="shared" si="112"/>
        <v>0</v>
      </c>
      <c r="W73" s="72">
        <f t="shared" si="113"/>
        <v>0</v>
      </c>
      <c r="X73" s="72">
        <f t="shared" si="114"/>
        <v>0</v>
      </c>
      <c r="Y73" s="72" t="str">
        <f t="shared" si="115"/>
        <v/>
      </c>
      <c r="Z73" s="72" t="str">
        <f t="shared" si="116"/>
        <v/>
      </c>
      <c r="AA73" s="72" t="str">
        <f t="shared" si="117"/>
        <v/>
      </c>
      <c r="AB73" s="72" t="str">
        <f t="shared" si="118"/>
        <v/>
      </c>
      <c r="AC73" s="72" t="str">
        <f t="shared" si="119"/>
        <v/>
      </c>
      <c r="AD73" s="72" t="str">
        <f t="shared" si="120"/>
        <v/>
      </c>
      <c r="AE73" s="72" t="str">
        <f t="shared" si="121"/>
        <v/>
      </c>
      <c r="AF73" s="72" t="str">
        <f t="shared" si="122"/>
        <v/>
      </c>
      <c r="AG73" s="72" t="str">
        <f t="shared" si="123"/>
        <v/>
      </c>
      <c r="AH73" s="72" t="str">
        <f t="shared" si="124"/>
        <v/>
      </c>
      <c r="AI73" s="72" t="str">
        <f t="shared" si="125"/>
        <v xml:space="preserve">zéro </v>
      </c>
      <c r="AJ73" s="72" t="str">
        <f t="shared" si="126"/>
        <v/>
      </c>
      <c r="AK73" s="72" t="str">
        <f t="shared" si="127"/>
        <v/>
      </c>
      <c r="AL73" s="72" t="str">
        <f t="shared" si="128"/>
        <v/>
      </c>
      <c r="AM73" s="72" t="str">
        <f t="shared" si="129"/>
        <v xml:space="preserve">DH </v>
      </c>
      <c r="AN73" s="72" t="str">
        <f t="shared" si="130"/>
        <v/>
      </c>
      <c r="AO73" s="72" t="str">
        <f t="shared" si="131"/>
        <v/>
      </c>
      <c r="AP73" s="72" t="str">
        <f t="shared" si="132"/>
        <v/>
      </c>
      <c r="AQ73" s="72" t="str">
        <f t="shared" si="133"/>
        <v/>
      </c>
      <c r="AR73" s="72" t="str">
        <f t="shared" si="134"/>
        <v xml:space="preserve"> </v>
      </c>
      <c r="AS73" s="72" t="str">
        <f t="shared" si="135"/>
        <v xml:space="preserve">cents </v>
      </c>
      <c r="AT73" s="72" t="str">
        <f t="shared" si="136"/>
        <v/>
      </c>
      <c r="AU73" s="72" t="str">
        <f t="shared" si="137"/>
        <v/>
      </c>
      <c r="AV73" s="72">
        <f t="shared" si="138"/>
        <v>0</v>
      </c>
      <c r="AW73" s="72" t="str">
        <f t="shared" si="139"/>
        <v xml:space="preserve">cents </v>
      </c>
      <c r="AX73" s="72" t="str">
        <f t="shared" si="140"/>
        <v/>
      </c>
      <c r="AY73" s="72" t="str">
        <f t="shared" si="141"/>
        <v/>
      </c>
      <c r="AZ73" s="72">
        <f t="shared" si="142"/>
        <v>0</v>
      </c>
      <c r="BA73" s="72" t="str">
        <f t="shared" si="143"/>
        <v xml:space="preserve">cents </v>
      </c>
      <c r="BB73" s="72" t="str">
        <f t="shared" si="144"/>
        <v/>
      </c>
      <c r="BC73" s="72" t="str">
        <f t="shared" si="145"/>
        <v/>
      </c>
      <c r="BD73" s="72" t="str">
        <f t="shared" si="146"/>
        <v/>
      </c>
      <c r="BE73" s="72" t="str">
        <f t="shared" si="147"/>
        <v/>
      </c>
      <c r="BF73" s="72" t="str">
        <f t="shared" si="148"/>
        <v/>
      </c>
      <c r="BG73" s="72" t="str">
        <f t="shared" si="149"/>
        <v/>
      </c>
      <c r="BH73" s="72" t="str">
        <f t="shared" si="150"/>
        <v/>
      </c>
      <c r="BI73" s="72" t="str">
        <f t="shared" si="151"/>
        <v/>
      </c>
      <c r="BJ73" s="72" t="str">
        <f t="shared" si="152"/>
        <v/>
      </c>
      <c r="BK73" s="72" t="str">
        <f t="shared" si="153"/>
        <v/>
      </c>
      <c r="BL73" s="72" t="str">
        <f t="shared" si="154"/>
        <v/>
      </c>
      <c r="BM73" s="72" t="str">
        <f t="shared" si="155"/>
        <v/>
      </c>
      <c r="BN73" s="72" t="str">
        <f t="shared" si="156"/>
        <v/>
      </c>
      <c r="BO73" s="72" t="str">
        <f t="shared" si="157"/>
        <v/>
      </c>
      <c r="BP73" s="72" t="str">
        <f t="shared" si="158"/>
        <v/>
      </c>
      <c r="BQ73" s="72" t="str">
        <f t="shared" si="159"/>
        <v/>
      </c>
      <c r="BR73" s="72" t="str">
        <f t="shared" si="160"/>
        <v/>
      </c>
      <c r="BS73" s="72" t="str">
        <f t="shared" si="161"/>
        <v/>
      </c>
      <c r="BT73" s="72" t="str">
        <f t="shared" si="162"/>
        <v/>
      </c>
      <c r="BU73" s="72" t="str">
        <f t="shared" si="163"/>
        <v/>
      </c>
      <c r="BV73" s="72" t="str">
        <f t="shared" si="164"/>
        <v/>
      </c>
      <c r="BW73" s="72">
        <f t="shared" si="165"/>
        <v>0</v>
      </c>
      <c r="BX73" s="72" t="str">
        <f t="shared" si="166"/>
        <v/>
      </c>
      <c r="BY73" s="72" t="str">
        <f t="shared" si="167"/>
        <v/>
      </c>
      <c r="BZ73" s="72" t="str">
        <f t="shared" si="168"/>
        <v/>
      </c>
      <c r="CA73" s="72">
        <f t="shared" si="169"/>
        <v>0</v>
      </c>
      <c r="CB73" s="72" t="str">
        <f t="shared" si="170"/>
        <v/>
      </c>
      <c r="CC73" s="72">
        <f t="shared" si="171"/>
        <v>0</v>
      </c>
      <c r="CD73" s="72" t="str">
        <f t="shared" si="172"/>
        <v/>
      </c>
      <c r="CE73" s="72" t="str">
        <f t="shared" si="173"/>
        <v/>
      </c>
      <c r="CF73" s="72">
        <f t="shared" si="174"/>
        <v>0</v>
      </c>
      <c r="CG73" s="72" t="str">
        <f t="shared" si="175"/>
        <v/>
      </c>
      <c r="CH73" s="72" t="str">
        <f t="shared" si="175"/>
        <v/>
      </c>
      <c r="CI73" s="72" t="str">
        <f t="shared" si="176"/>
        <v/>
      </c>
      <c r="CJ73" s="72" t="str">
        <f t="shared" si="177"/>
        <v/>
      </c>
      <c r="CK73" s="72" t="str">
        <f t="shared" si="177"/>
        <v/>
      </c>
      <c r="CL73" s="72" t="str">
        <f t="shared" si="177"/>
        <v/>
      </c>
      <c r="CM73" s="72" t="str">
        <f t="shared" si="178"/>
        <v/>
      </c>
      <c r="CN73" s="72" t="str">
        <f t="shared" si="179"/>
        <v/>
      </c>
      <c r="CO73" s="72" t="str">
        <f t="shared" si="180"/>
        <v/>
      </c>
      <c r="CP73" s="72" t="str">
        <f t="shared" si="181"/>
        <v/>
      </c>
      <c r="CQ73" s="72" t="str">
        <f t="shared" si="182"/>
        <v/>
      </c>
      <c r="CR73" s="72" t="str">
        <f t="shared" si="183"/>
        <v/>
      </c>
      <c r="CS73" s="72" t="str">
        <f t="shared" si="184"/>
        <v/>
      </c>
      <c r="CT73" s="72" t="str">
        <f t="shared" si="185"/>
        <v/>
      </c>
      <c r="CU73" s="72"/>
      <c r="CV73" s="72"/>
      <c r="CW73" s="73"/>
    </row>
    <row r="74" spans="1:101">
      <c r="A74" s="82"/>
      <c r="B74" s="74"/>
      <c r="C74" s="71" t="str">
        <f t="shared" si="94"/>
        <v xml:space="preserve">zéro DH </v>
      </c>
      <c r="D74" s="72" t="str">
        <f t="shared" si="95"/>
        <v xml:space="preserve">Zéro DH </v>
      </c>
      <c r="E74" s="72">
        <f t="shared" si="96"/>
        <v>0</v>
      </c>
      <c r="F74" s="72">
        <f t="shared" si="97"/>
        <v>0</v>
      </c>
      <c r="G74" s="72">
        <f t="shared" si="98"/>
        <v>0</v>
      </c>
      <c r="H74" s="72">
        <f t="shared" si="99"/>
        <v>0</v>
      </c>
      <c r="I74" s="72">
        <f t="shared" si="100"/>
        <v>0</v>
      </c>
      <c r="J74" s="72"/>
      <c r="K74" s="72">
        <f t="shared" si="101"/>
        <v>0</v>
      </c>
      <c r="L74" s="72">
        <f t="shared" si="102"/>
        <v>0</v>
      </c>
      <c r="M74" s="72">
        <f t="shared" si="103"/>
        <v>0</v>
      </c>
      <c r="N74" s="72">
        <f t="shared" si="104"/>
        <v>0</v>
      </c>
      <c r="O74" s="72">
        <f t="shared" si="105"/>
        <v>0</v>
      </c>
      <c r="P74" s="72">
        <f t="shared" si="106"/>
        <v>0</v>
      </c>
      <c r="Q74" s="72">
        <f t="shared" si="107"/>
        <v>0</v>
      </c>
      <c r="R74" s="72">
        <f t="shared" si="108"/>
        <v>0</v>
      </c>
      <c r="S74" s="72">
        <f t="shared" si="109"/>
        <v>0</v>
      </c>
      <c r="T74" s="72">
        <f t="shared" si="110"/>
        <v>0</v>
      </c>
      <c r="U74" s="72">
        <f t="shared" si="111"/>
        <v>0</v>
      </c>
      <c r="V74" s="72">
        <f t="shared" si="112"/>
        <v>0</v>
      </c>
      <c r="W74" s="72">
        <f t="shared" si="113"/>
        <v>0</v>
      </c>
      <c r="X74" s="72">
        <f t="shared" si="114"/>
        <v>0</v>
      </c>
      <c r="Y74" s="72" t="str">
        <f t="shared" si="115"/>
        <v/>
      </c>
      <c r="Z74" s="72" t="str">
        <f t="shared" si="116"/>
        <v/>
      </c>
      <c r="AA74" s="72" t="str">
        <f t="shared" si="117"/>
        <v/>
      </c>
      <c r="AB74" s="72" t="str">
        <f t="shared" si="118"/>
        <v/>
      </c>
      <c r="AC74" s="72" t="str">
        <f t="shared" si="119"/>
        <v/>
      </c>
      <c r="AD74" s="72" t="str">
        <f t="shared" si="120"/>
        <v/>
      </c>
      <c r="AE74" s="72" t="str">
        <f t="shared" si="121"/>
        <v/>
      </c>
      <c r="AF74" s="72" t="str">
        <f t="shared" si="122"/>
        <v/>
      </c>
      <c r="AG74" s="72" t="str">
        <f t="shared" si="123"/>
        <v/>
      </c>
      <c r="AH74" s="72" t="str">
        <f t="shared" si="124"/>
        <v/>
      </c>
      <c r="AI74" s="72" t="str">
        <f t="shared" si="125"/>
        <v xml:space="preserve">zéro </v>
      </c>
      <c r="AJ74" s="72" t="str">
        <f t="shared" si="126"/>
        <v/>
      </c>
      <c r="AK74" s="72" t="str">
        <f t="shared" si="127"/>
        <v/>
      </c>
      <c r="AL74" s="72" t="str">
        <f t="shared" si="128"/>
        <v/>
      </c>
      <c r="AM74" s="72" t="str">
        <f t="shared" si="129"/>
        <v xml:space="preserve">DH </v>
      </c>
      <c r="AN74" s="72" t="str">
        <f t="shared" si="130"/>
        <v/>
      </c>
      <c r="AO74" s="72" t="str">
        <f t="shared" si="131"/>
        <v/>
      </c>
      <c r="AP74" s="72" t="str">
        <f t="shared" si="132"/>
        <v/>
      </c>
      <c r="AQ74" s="72" t="str">
        <f t="shared" si="133"/>
        <v/>
      </c>
      <c r="AR74" s="72" t="str">
        <f t="shared" si="134"/>
        <v xml:space="preserve"> </v>
      </c>
      <c r="AS74" s="72" t="str">
        <f t="shared" si="135"/>
        <v xml:space="preserve">cents </v>
      </c>
      <c r="AT74" s="72" t="str">
        <f t="shared" si="136"/>
        <v/>
      </c>
      <c r="AU74" s="72" t="str">
        <f t="shared" si="137"/>
        <v/>
      </c>
      <c r="AV74" s="72">
        <f t="shared" si="138"/>
        <v>0</v>
      </c>
      <c r="AW74" s="72" t="str">
        <f t="shared" si="139"/>
        <v xml:space="preserve">cents </v>
      </c>
      <c r="AX74" s="72" t="str">
        <f t="shared" si="140"/>
        <v/>
      </c>
      <c r="AY74" s="72" t="str">
        <f t="shared" si="141"/>
        <v/>
      </c>
      <c r="AZ74" s="72">
        <f t="shared" si="142"/>
        <v>0</v>
      </c>
      <c r="BA74" s="72" t="str">
        <f t="shared" si="143"/>
        <v xml:space="preserve">cents </v>
      </c>
      <c r="BB74" s="72" t="str">
        <f t="shared" si="144"/>
        <v/>
      </c>
      <c r="BC74" s="72" t="str">
        <f t="shared" si="145"/>
        <v/>
      </c>
      <c r="BD74" s="72" t="str">
        <f t="shared" si="146"/>
        <v/>
      </c>
      <c r="BE74" s="72" t="str">
        <f t="shared" si="147"/>
        <v/>
      </c>
      <c r="BF74" s="72" t="str">
        <f t="shared" si="148"/>
        <v/>
      </c>
      <c r="BG74" s="72" t="str">
        <f t="shared" si="149"/>
        <v/>
      </c>
      <c r="BH74" s="72" t="str">
        <f t="shared" si="150"/>
        <v/>
      </c>
      <c r="BI74" s="72" t="str">
        <f t="shared" si="151"/>
        <v/>
      </c>
      <c r="BJ74" s="72" t="str">
        <f t="shared" si="152"/>
        <v/>
      </c>
      <c r="BK74" s="72" t="str">
        <f t="shared" si="153"/>
        <v/>
      </c>
      <c r="BL74" s="72" t="str">
        <f t="shared" si="154"/>
        <v/>
      </c>
      <c r="BM74" s="72" t="str">
        <f t="shared" si="155"/>
        <v/>
      </c>
      <c r="BN74" s="72" t="str">
        <f t="shared" si="156"/>
        <v/>
      </c>
      <c r="BO74" s="72" t="str">
        <f t="shared" si="157"/>
        <v/>
      </c>
      <c r="BP74" s="72" t="str">
        <f t="shared" si="158"/>
        <v/>
      </c>
      <c r="BQ74" s="72" t="str">
        <f t="shared" si="159"/>
        <v/>
      </c>
      <c r="BR74" s="72" t="str">
        <f t="shared" si="160"/>
        <v/>
      </c>
      <c r="BS74" s="72" t="str">
        <f t="shared" si="161"/>
        <v/>
      </c>
      <c r="BT74" s="72" t="str">
        <f t="shared" si="162"/>
        <v/>
      </c>
      <c r="BU74" s="72" t="str">
        <f t="shared" si="163"/>
        <v/>
      </c>
      <c r="BV74" s="72" t="str">
        <f t="shared" si="164"/>
        <v/>
      </c>
      <c r="BW74" s="72">
        <f t="shared" si="165"/>
        <v>0</v>
      </c>
      <c r="BX74" s="72" t="str">
        <f t="shared" si="166"/>
        <v/>
      </c>
      <c r="BY74" s="72" t="str">
        <f t="shared" si="167"/>
        <v/>
      </c>
      <c r="BZ74" s="72" t="str">
        <f t="shared" si="168"/>
        <v/>
      </c>
      <c r="CA74" s="72">
        <f t="shared" si="169"/>
        <v>0</v>
      </c>
      <c r="CB74" s="72" t="str">
        <f t="shared" si="170"/>
        <v/>
      </c>
      <c r="CC74" s="72">
        <f t="shared" si="171"/>
        <v>0</v>
      </c>
      <c r="CD74" s="72" t="str">
        <f t="shared" si="172"/>
        <v/>
      </c>
      <c r="CE74" s="72" t="str">
        <f t="shared" si="173"/>
        <v/>
      </c>
      <c r="CF74" s="72">
        <f t="shared" si="174"/>
        <v>0</v>
      </c>
      <c r="CG74" s="72" t="str">
        <f t="shared" si="175"/>
        <v/>
      </c>
      <c r="CH74" s="72" t="str">
        <f t="shared" si="175"/>
        <v/>
      </c>
      <c r="CI74" s="72" t="str">
        <f t="shared" si="176"/>
        <v/>
      </c>
      <c r="CJ74" s="72" t="str">
        <f t="shared" si="177"/>
        <v/>
      </c>
      <c r="CK74" s="72" t="str">
        <f t="shared" si="177"/>
        <v/>
      </c>
      <c r="CL74" s="72" t="str">
        <f t="shared" si="177"/>
        <v/>
      </c>
      <c r="CM74" s="72" t="str">
        <f t="shared" si="178"/>
        <v/>
      </c>
      <c r="CN74" s="72" t="str">
        <f t="shared" si="179"/>
        <v/>
      </c>
      <c r="CO74" s="72" t="str">
        <f t="shared" si="180"/>
        <v/>
      </c>
      <c r="CP74" s="72" t="str">
        <f t="shared" si="181"/>
        <v/>
      </c>
      <c r="CQ74" s="72" t="str">
        <f t="shared" si="182"/>
        <v/>
      </c>
      <c r="CR74" s="72" t="str">
        <f t="shared" si="183"/>
        <v/>
      </c>
      <c r="CS74" s="72" t="str">
        <f t="shared" si="184"/>
        <v/>
      </c>
      <c r="CT74" s="72" t="str">
        <f t="shared" si="185"/>
        <v/>
      </c>
      <c r="CU74" s="72"/>
      <c r="CV74" s="72"/>
      <c r="CW74" s="73"/>
    </row>
    <row r="75" spans="1:101">
      <c r="A75" s="82"/>
      <c r="B75" s="74"/>
      <c r="C75" s="71" t="str">
        <f t="shared" si="94"/>
        <v xml:space="preserve">zéro DH </v>
      </c>
      <c r="D75" s="72" t="str">
        <f t="shared" si="95"/>
        <v xml:space="preserve">Zéro DH </v>
      </c>
      <c r="E75" s="72">
        <f t="shared" si="96"/>
        <v>0</v>
      </c>
      <c r="F75" s="72">
        <f t="shared" si="97"/>
        <v>0</v>
      </c>
      <c r="G75" s="72">
        <f t="shared" si="98"/>
        <v>0</v>
      </c>
      <c r="H75" s="72">
        <f t="shared" si="99"/>
        <v>0</v>
      </c>
      <c r="I75" s="72">
        <f t="shared" si="100"/>
        <v>0</v>
      </c>
      <c r="J75" s="72"/>
      <c r="K75" s="72">
        <f t="shared" si="101"/>
        <v>0</v>
      </c>
      <c r="L75" s="72">
        <f t="shared" si="102"/>
        <v>0</v>
      </c>
      <c r="M75" s="72">
        <f t="shared" si="103"/>
        <v>0</v>
      </c>
      <c r="N75" s="72">
        <f t="shared" si="104"/>
        <v>0</v>
      </c>
      <c r="O75" s="72">
        <f t="shared" si="105"/>
        <v>0</v>
      </c>
      <c r="P75" s="72">
        <f t="shared" si="106"/>
        <v>0</v>
      </c>
      <c r="Q75" s="72">
        <f t="shared" si="107"/>
        <v>0</v>
      </c>
      <c r="R75" s="72">
        <f t="shared" si="108"/>
        <v>0</v>
      </c>
      <c r="S75" s="72">
        <f t="shared" si="109"/>
        <v>0</v>
      </c>
      <c r="T75" s="72">
        <f t="shared" si="110"/>
        <v>0</v>
      </c>
      <c r="U75" s="72">
        <f t="shared" si="111"/>
        <v>0</v>
      </c>
      <c r="V75" s="72">
        <f t="shared" si="112"/>
        <v>0</v>
      </c>
      <c r="W75" s="72">
        <f t="shared" si="113"/>
        <v>0</v>
      </c>
      <c r="X75" s="72">
        <f t="shared" si="114"/>
        <v>0</v>
      </c>
      <c r="Y75" s="72" t="str">
        <f t="shared" si="115"/>
        <v/>
      </c>
      <c r="Z75" s="72" t="str">
        <f t="shared" si="116"/>
        <v/>
      </c>
      <c r="AA75" s="72" t="str">
        <f t="shared" si="117"/>
        <v/>
      </c>
      <c r="AB75" s="72" t="str">
        <f t="shared" si="118"/>
        <v/>
      </c>
      <c r="AC75" s="72" t="str">
        <f t="shared" si="119"/>
        <v/>
      </c>
      <c r="AD75" s="72" t="str">
        <f t="shared" si="120"/>
        <v/>
      </c>
      <c r="AE75" s="72" t="str">
        <f t="shared" si="121"/>
        <v/>
      </c>
      <c r="AF75" s="72" t="str">
        <f t="shared" si="122"/>
        <v/>
      </c>
      <c r="AG75" s="72" t="str">
        <f t="shared" si="123"/>
        <v/>
      </c>
      <c r="AH75" s="72" t="str">
        <f t="shared" si="124"/>
        <v/>
      </c>
      <c r="AI75" s="72" t="str">
        <f t="shared" si="125"/>
        <v xml:space="preserve">zéro </v>
      </c>
      <c r="AJ75" s="72" t="str">
        <f t="shared" si="126"/>
        <v/>
      </c>
      <c r="AK75" s="72" t="str">
        <f t="shared" si="127"/>
        <v/>
      </c>
      <c r="AL75" s="72" t="str">
        <f t="shared" si="128"/>
        <v/>
      </c>
      <c r="AM75" s="72" t="str">
        <f t="shared" si="129"/>
        <v xml:space="preserve">DH </v>
      </c>
      <c r="AN75" s="72" t="str">
        <f t="shared" si="130"/>
        <v/>
      </c>
      <c r="AO75" s="72" t="str">
        <f t="shared" si="131"/>
        <v/>
      </c>
      <c r="AP75" s="72" t="str">
        <f t="shared" si="132"/>
        <v/>
      </c>
      <c r="AQ75" s="72" t="str">
        <f t="shared" si="133"/>
        <v/>
      </c>
      <c r="AR75" s="72" t="str">
        <f t="shared" si="134"/>
        <v xml:space="preserve"> </v>
      </c>
      <c r="AS75" s="72" t="str">
        <f t="shared" si="135"/>
        <v xml:space="preserve">cents </v>
      </c>
      <c r="AT75" s="72" t="str">
        <f t="shared" si="136"/>
        <v/>
      </c>
      <c r="AU75" s="72" t="str">
        <f t="shared" si="137"/>
        <v/>
      </c>
      <c r="AV75" s="72">
        <f t="shared" si="138"/>
        <v>0</v>
      </c>
      <c r="AW75" s="72" t="str">
        <f t="shared" si="139"/>
        <v xml:space="preserve">cents </v>
      </c>
      <c r="AX75" s="72" t="str">
        <f t="shared" si="140"/>
        <v/>
      </c>
      <c r="AY75" s="72" t="str">
        <f t="shared" si="141"/>
        <v/>
      </c>
      <c r="AZ75" s="72">
        <f t="shared" si="142"/>
        <v>0</v>
      </c>
      <c r="BA75" s="72" t="str">
        <f t="shared" si="143"/>
        <v xml:space="preserve">cents </v>
      </c>
      <c r="BB75" s="72" t="str">
        <f t="shared" si="144"/>
        <v/>
      </c>
      <c r="BC75" s="72" t="str">
        <f t="shared" si="145"/>
        <v/>
      </c>
      <c r="BD75" s="72" t="str">
        <f t="shared" si="146"/>
        <v/>
      </c>
      <c r="BE75" s="72" t="str">
        <f t="shared" si="147"/>
        <v/>
      </c>
      <c r="BF75" s="72" t="str">
        <f t="shared" si="148"/>
        <v/>
      </c>
      <c r="BG75" s="72" t="str">
        <f t="shared" si="149"/>
        <v/>
      </c>
      <c r="BH75" s="72" t="str">
        <f t="shared" si="150"/>
        <v/>
      </c>
      <c r="BI75" s="72" t="str">
        <f t="shared" si="151"/>
        <v/>
      </c>
      <c r="BJ75" s="72" t="str">
        <f t="shared" si="152"/>
        <v/>
      </c>
      <c r="BK75" s="72" t="str">
        <f t="shared" si="153"/>
        <v/>
      </c>
      <c r="BL75" s="72" t="str">
        <f t="shared" si="154"/>
        <v/>
      </c>
      <c r="BM75" s="72" t="str">
        <f t="shared" si="155"/>
        <v/>
      </c>
      <c r="BN75" s="72" t="str">
        <f t="shared" si="156"/>
        <v/>
      </c>
      <c r="BO75" s="72" t="str">
        <f t="shared" si="157"/>
        <v/>
      </c>
      <c r="BP75" s="72" t="str">
        <f t="shared" si="158"/>
        <v/>
      </c>
      <c r="BQ75" s="72" t="str">
        <f t="shared" si="159"/>
        <v/>
      </c>
      <c r="BR75" s="72" t="str">
        <f t="shared" si="160"/>
        <v/>
      </c>
      <c r="BS75" s="72" t="str">
        <f t="shared" si="161"/>
        <v/>
      </c>
      <c r="BT75" s="72" t="str">
        <f t="shared" si="162"/>
        <v/>
      </c>
      <c r="BU75" s="72" t="str">
        <f t="shared" si="163"/>
        <v/>
      </c>
      <c r="BV75" s="72" t="str">
        <f t="shared" si="164"/>
        <v/>
      </c>
      <c r="BW75" s="72">
        <f t="shared" si="165"/>
        <v>0</v>
      </c>
      <c r="BX75" s="72" t="str">
        <f t="shared" si="166"/>
        <v/>
      </c>
      <c r="BY75" s="72" t="str">
        <f t="shared" si="167"/>
        <v/>
      </c>
      <c r="BZ75" s="72" t="str">
        <f t="shared" si="168"/>
        <v/>
      </c>
      <c r="CA75" s="72">
        <f t="shared" si="169"/>
        <v>0</v>
      </c>
      <c r="CB75" s="72" t="str">
        <f t="shared" si="170"/>
        <v/>
      </c>
      <c r="CC75" s="72">
        <f t="shared" si="171"/>
        <v>0</v>
      </c>
      <c r="CD75" s="72" t="str">
        <f t="shared" si="172"/>
        <v/>
      </c>
      <c r="CE75" s="72" t="str">
        <f t="shared" si="173"/>
        <v/>
      </c>
      <c r="CF75" s="72">
        <f t="shared" si="174"/>
        <v>0</v>
      </c>
      <c r="CG75" s="72" t="str">
        <f t="shared" si="175"/>
        <v/>
      </c>
      <c r="CH75" s="72" t="str">
        <f t="shared" si="175"/>
        <v/>
      </c>
      <c r="CI75" s="72" t="str">
        <f t="shared" si="176"/>
        <v/>
      </c>
      <c r="CJ75" s="72" t="str">
        <f t="shared" si="177"/>
        <v/>
      </c>
      <c r="CK75" s="72" t="str">
        <f t="shared" si="177"/>
        <v/>
      </c>
      <c r="CL75" s="72" t="str">
        <f t="shared" si="177"/>
        <v/>
      </c>
      <c r="CM75" s="72" t="str">
        <f t="shared" si="178"/>
        <v/>
      </c>
      <c r="CN75" s="72" t="str">
        <f t="shared" si="179"/>
        <v/>
      </c>
      <c r="CO75" s="72" t="str">
        <f t="shared" si="180"/>
        <v/>
      </c>
      <c r="CP75" s="72" t="str">
        <f t="shared" si="181"/>
        <v/>
      </c>
      <c r="CQ75" s="72" t="str">
        <f t="shared" si="182"/>
        <v/>
      </c>
      <c r="CR75" s="72" t="str">
        <f t="shared" si="183"/>
        <v/>
      </c>
      <c r="CS75" s="72" t="str">
        <f t="shared" si="184"/>
        <v/>
      </c>
      <c r="CT75" s="72" t="str">
        <f t="shared" si="185"/>
        <v/>
      </c>
      <c r="CU75" s="72"/>
      <c r="CV75" s="72"/>
      <c r="CW75" s="73"/>
    </row>
    <row r="76" spans="1:101">
      <c r="A76" s="82"/>
      <c r="B76" s="74"/>
      <c r="C76" s="71" t="str">
        <f t="shared" si="94"/>
        <v xml:space="preserve">zéro DH </v>
      </c>
      <c r="D76" s="72" t="str">
        <f t="shared" si="95"/>
        <v xml:space="preserve">Zéro DH </v>
      </c>
      <c r="E76" s="72">
        <f t="shared" si="96"/>
        <v>0</v>
      </c>
      <c r="F76" s="72">
        <f t="shared" si="97"/>
        <v>0</v>
      </c>
      <c r="G76" s="72">
        <f t="shared" si="98"/>
        <v>0</v>
      </c>
      <c r="H76" s="72">
        <f t="shared" si="99"/>
        <v>0</v>
      </c>
      <c r="I76" s="72">
        <f t="shared" si="100"/>
        <v>0</v>
      </c>
      <c r="J76" s="72"/>
      <c r="K76" s="72">
        <f t="shared" si="101"/>
        <v>0</v>
      </c>
      <c r="L76" s="72">
        <f t="shared" si="102"/>
        <v>0</v>
      </c>
      <c r="M76" s="72">
        <f t="shared" si="103"/>
        <v>0</v>
      </c>
      <c r="N76" s="72">
        <f t="shared" si="104"/>
        <v>0</v>
      </c>
      <c r="O76" s="72">
        <f t="shared" si="105"/>
        <v>0</v>
      </c>
      <c r="P76" s="72">
        <f t="shared" si="106"/>
        <v>0</v>
      </c>
      <c r="Q76" s="72">
        <f t="shared" si="107"/>
        <v>0</v>
      </c>
      <c r="R76" s="72">
        <f t="shared" si="108"/>
        <v>0</v>
      </c>
      <c r="S76" s="72">
        <f t="shared" si="109"/>
        <v>0</v>
      </c>
      <c r="T76" s="72">
        <f t="shared" si="110"/>
        <v>0</v>
      </c>
      <c r="U76" s="72">
        <f t="shared" si="111"/>
        <v>0</v>
      </c>
      <c r="V76" s="72">
        <f t="shared" si="112"/>
        <v>0</v>
      </c>
      <c r="W76" s="72">
        <f t="shared" si="113"/>
        <v>0</v>
      </c>
      <c r="X76" s="72">
        <f t="shared" si="114"/>
        <v>0</v>
      </c>
      <c r="Y76" s="72" t="str">
        <f t="shared" si="115"/>
        <v/>
      </c>
      <c r="Z76" s="72" t="str">
        <f t="shared" si="116"/>
        <v/>
      </c>
      <c r="AA76" s="72" t="str">
        <f t="shared" si="117"/>
        <v/>
      </c>
      <c r="AB76" s="72" t="str">
        <f t="shared" si="118"/>
        <v/>
      </c>
      <c r="AC76" s="72" t="str">
        <f t="shared" si="119"/>
        <v/>
      </c>
      <c r="AD76" s="72" t="str">
        <f t="shared" si="120"/>
        <v/>
      </c>
      <c r="AE76" s="72" t="str">
        <f t="shared" si="121"/>
        <v/>
      </c>
      <c r="AF76" s="72" t="str">
        <f t="shared" si="122"/>
        <v/>
      </c>
      <c r="AG76" s="72" t="str">
        <f t="shared" si="123"/>
        <v/>
      </c>
      <c r="AH76" s="72" t="str">
        <f t="shared" si="124"/>
        <v/>
      </c>
      <c r="AI76" s="72" t="str">
        <f t="shared" si="125"/>
        <v xml:space="preserve">zéro </v>
      </c>
      <c r="AJ76" s="72" t="str">
        <f t="shared" si="126"/>
        <v/>
      </c>
      <c r="AK76" s="72" t="str">
        <f t="shared" si="127"/>
        <v/>
      </c>
      <c r="AL76" s="72" t="str">
        <f t="shared" si="128"/>
        <v/>
      </c>
      <c r="AM76" s="72" t="str">
        <f t="shared" si="129"/>
        <v xml:space="preserve">DH </v>
      </c>
      <c r="AN76" s="72" t="str">
        <f t="shared" si="130"/>
        <v/>
      </c>
      <c r="AO76" s="72" t="str">
        <f t="shared" si="131"/>
        <v/>
      </c>
      <c r="AP76" s="72" t="str">
        <f t="shared" si="132"/>
        <v/>
      </c>
      <c r="AQ76" s="72" t="str">
        <f t="shared" si="133"/>
        <v/>
      </c>
      <c r="AR76" s="72" t="str">
        <f t="shared" si="134"/>
        <v xml:space="preserve"> </v>
      </c>
      <c r="AS76" s="72" t="str">
        <f t="shared" si="135"/>
        <v xml:space="preserve">cents </v>
      </c>
      <c r="AT76" s="72" t="str">
        <f t="shared" si="136"/>
        <v/>
      </c>
      <c r="AU76" s="72" t="str">
        <f t="shared" si="137"/>
        <v/>
      </c>
      <c r="AV76" s="72">
        <f t="shared" si="138"/>
        <v>0</v>
      </c>
      <c r="AW76" s="72" t="str">
        <f t="shared" si="139"/>
        <v xml:space="preserve">cents </v>
      </c>
      <c r="AX76" s="72" t="str">
        <f t="shared" si="140"/>
        <v/>
      </c>
      <c r="AY76" s="72" t="str">
        <f t="shared" si="141"/>
        <v/>
      </c>
      <c r="AZ76" s="72">
        <f t="shared" si="142"/>
        <v>0</v>
      </c>
      <c r="BA76" s="72" t="str">
        <f t="shared" si="143"/>
        <v xml:space="preserve">cents </v>
      </c>
      <c r="BB76" s="72" t="str">
        <f t="shared" si="144"/>
        <v/>
      </c>
      <c r="BC76" s="72" t="str">
        <f t="shared" si="145"/>
        <v/>
      </c>
      <c r="BD76" s="72" t="str">
        <f t="shared" si="146"/>
        <v/>
      </c>
      <c r="BE76" s="72" t="str">
        <f t="shared" si="147"/>
        <v/>
      </c>
      <c r="BF76" s="72" t="str">
        <f t="shared" si="148"/>
        <v/>
      </c>
      <c r="BG76" s="72" t="str">
        <f t="shared" si="149"/>
        <v/>
      </c>
      <c r="BH76" s="72" t="str">
        <f t="shared" si="150"/>
        <v/>
      </c>
      <c r="BI76" s="72" t="str">
        <f t="shared" si="151"/>
        <v/>
      </c>
      <c r="BJ76" s="72" t="str">
        <f t="shared" si="152"/>
        <v/>
      </c>
      <c r="BK76" s="72" t="str">
        <f t="shared" si="153"/>
        <v/>
      </c>
      <c r="BL76" s="72" t="str">
        <f t="shared" si="154"/>
        <v/>
      </c>
      <c r="BM76" s="72" t="str">
        <f t="shared" si="155"/>
        <v/>
      </c>
      <c r="BN76" s="72" t="str">
        <f t="shared" si="156"/>
        <v/>
      </c>
      <c r="BO76" s="72" t="str">
        <f t="shared" si="157"/>
        <v/>
      </c>
      <c r="BP76" s="72" t="str">
        <f t="shared" si="158"/>
        <v/>
      </c>
      <c r="BQ76" s="72" t="str">
        <f t="shared" si="159"/>
        <v/>
      </c>
      <c r="BR76" s="72" t="str">
        <f t="shared" si="160"/>
        <v/>
      </c>
      <c r="BS76" s="72" t="str">
        <f t="shared" si="161"/>
        <v/>
      </c>
      <c r="BT76" s="72" t="str">
        <f t="shared" si="162"/>
        <v/>
      </c>
      <c r="BU76" s="72" t="str">
        <f t="shared" si="163"/>
        <v/>
      </c>
      <c r="BV76" s="72" t="str">
        <f t="shared" si="164"/>
        <v/>
      </c>
      <c r="BW76" s="72">
        <f t="shared" si="165"/>
        <v>0</v>
      </c>
      <c r="BX76" s="72" t="str">
        <f t="shared" si="166"/>
        <v/>
      </c>
      <c r="BY76" s="72" t="str">
        <f t="shared" si="167"/>
        <v/>
      </c>
      <c r="BZ76" s="72" t="str">
        <f t="shared" si="168"/>
        <v/>
      </c>
      <c r="CA76" s="72">
        <f t="shared" si="169"/>
        <v>0</v>
      </c>
      <c r="CB76" s="72" t="str">
        <f t="shared" si="170"/>
        <v/>
      </c>
      <c r="CC76" s="72">
        <f t="shared" si="171"/>
        <v>0</v>
      </c>
      <c r="CD76" s="72" t="str">
        <f t="shared" si="172"/>
        <v/>
      </c>
      <c r="CE76" s="72" t="str">
        <f t="shared" si="173"/>
        <v/>
      </c>
      <c r="CF76" s="72">
        <f t="shared" si="174"/>
        <v>0</v>
      </c>
      <c r="CG76" s="72" t="str">
        <f t="shared" si="175"/>
        <v/>
      </c>
      <c r="CH76" s="72" t="str">
        <f t="shared" si="175"/>
        <v/>
      </c>
      <c r="CI76" s="72" t="str">
        <f t="shared" si="176"/>
        <v/>
      </c>
      <c r="CJ76" s="72" t="str">
        <f t="shared" si="177"/>
        <v/>
      </c>
      <c r="CK76" s="72" t="str">
        <f t="shared" si="177"/>
        <v/>
      </c>
      <c r="CL76" s="72" t="str">
        <f t="shared" si="177"/>
        <v/>
      </c>
      <c r="CM76" s="72" t="str">
        <f t="shared" si="178"/>
        <v/>
      </c>
      <c r="CN76" s="72" t="str">
        <f t="shared" si="179"/>
        <v/>
      </c>
      <c r="CO76" s="72" t="str">
        <f t="shared" si="180"/>
        <v/>
      </c>
      <c r="CP76" s="72" t="str">
        <f t="shared" si="181"/>
        <v/>
      </c>
      <c r="CQ76" s="72" t="str">
        <f t="shared" si="182"/>
        <v/>
      </c>
      <c r="CR76" s="72" t="str">
        <f t="shared" si="183"/>
        <v/>
      </c>
      <c r="CS76" s="72" t="str">
        <f t="shared" si="184"/>
        <v/>
      </c>
      <c r="CT76" s="72" t="str">
        <f t="shared" si="185"/>
        <v/>
      </c>
      <c r="CU76" s="72"/>
      <c r="CV76" s="72"/>
      <c r="CW76" s="73"/>
    </row>
    <row r="77" spans="1:101">
      <c r="A77" s="82"/>
      <c r="B77" s="74"/>
      <c r="C77" s="71" t="str">
        <f t="shared" si="94"/>
        <v xml:space="preserve">zéro DH </v>
      </c>
      <c r="D77" s="72" t="str">
        <f t="shared" si="95"/>
        <v xml:space="preserve">Zéro DH </v>
      </c>
      <c r="E77" s="72">
        <f t="shared" si="96"/>
        <v>0</v>
      </c>
      <c r="F77" s="72">
        <f t="shared" si="97"/>
        <v>0</v>
      </c>
      <c r="G77" s="72">
        <f t="shared" si="98"/>
        <v>0</v>
      </c>
      <c r="H77" s="72">
        <f t="shared" si="99"/>
        <v>0</v>
      </c>
      <c r="I77" s="72">
        <f t="shared" si="100"/>
        <v>0</v>
      </c>
      <c r="J77" s="72"/>
      <c r="K77" s="72">
        <f t="shared" si="101"/>
        <v>0</v>
      </c>
      <c r="L77" s="72">
        <f t="shared" si="102"/>
        <v>0</v>
      </c>
      <c r="M77" s="72">
        <f t="shared" si="103"/>
        <v>0</v>
      </c>
      <c r="N77" s="72">
        <f t="shared" si="104"/>
        <v>0</v>
      </c>
      <c r="O77" s="72">
        <f t="shared" si="105"/>
        <v>0</v>
      </c>
      <c r="P77" s="72">
        <f t="shared" si="106"/>
        <v>0</v>
      </c>
      <c r="Q77" s="72">
        <f t="shared" si="107"/>
        <v>0</v>
      </c>
      <c r="R77" s="72">
        <f t="shared" si="108"/>
        <v>0</v>
      </c>
      <c r="S77" s="72">
        <f t="shared" si="109"/>
        <v>0</v>
      </c>
      <c r="T77" s="72">
        <f t="shared" si="110"/>
        <v>0</v>
      </c>
      <c r="U77" s="72">
        <f t="shared" si="111"/>
        <v>0</v>
      </c>
      <c r="V77" s="72">
        <f t="shared" si="112"/>
        <v>0</v>
      </c>
      <c r="W77" s="72">
        <f t="shared" si="113"/>
        <v>0</v>
      </c>
      <c r="X77" s="72">
        <f t="shared" si="114"/>
        <v>0</v>
      </c>
      <c r="Y77" s="72" t="str">
        <f t="shared" si="115"/>
        <v/>
      </c>
      <c r="Z77" s="72" t="str">
        <f t="shared" si="116"/>
        <v/>
      </c>
      <c r="AA77" s="72" t="str">
        <f t="shared" si="117"/>
        <v/>
      </c>
      <c r="AB77" s="72" t="str">
        <f t="shared" si="118"/>
        <v/>
      </c>
      <c r="AC77" s="72" t="str">
        <f t="shared" si="119"/>
        <v/>
      </c>
      <c r="AD77" s="72" t="str">
        <f t="shared" si="120"/>
        <v/>
      </c>
      <c r="AE77" s="72" t="str">
        <f t="shared" si="121"/>
        <v/>
      </c>
      <c r="AF77" s="72" t="str">
        <f t="shared" si="122"/>
        <v/>
      </c>
      <c r="AG77" s="72" t="str">
        <f t="shared" si="123"/>
        <v/>
      </c>
      <c r="AH77" s="72" t="str">
        <f t="shared" si="124"/>
        <v/>
      </c>
      <c r="AI77" s="72" t="str">
        <f t="shared" si="125"/>
        <v xml:space="preserve">zéro </v>
      </c>
      <c r="AJ77" s="72" t="str">
        <f t="shared" si="126"/>
        <v/>
      </c>
      <c r="AK77" s="72" t="str">
        <f t="shared" si="127"/>
        <v/>
      </c>
      <c r="AL77" s="72" t="str">
        <f t="shared" si="128"/>
        <v/>
      </c>
      <c r="AM77" s="72" t="str">
        <f t="shared" si="129"/>
        <v xml:space="preserve">DH </v>
      </c>
      <c r="AN77" s="72" t="str">
        <f t="shared" si="130"/>
        <v/>
      </c>
      <c r="AO77" s="72" t="str">
        <f t="shared" si="131"/>
        <v/>
      </c>
      <c r="AP77" s="72" t="str">
        <f t="shared" si="132"/>
        <v/>
      </c>
      <c r="AQ77" s="72" t="str">
        <f t="shared" si="133"/>
        <v/>
      </c>
      <c r="AR77" s="72" t="str">
        <f t="shared" si="134"/>
        <v xml:space="preserve"> </v>
      </c>
      <c r="AS77" s="72" t="str">
        <f t="shared" si="135"/>
        <v xml:space="preserve">cents </v>
      </c>
      <c r="AT77" s="72" t="str">
        <f t="shared" si="136"/>
        <v/>
      </c>
      <c r="AU77" s="72" t="str">
        <f t="shared" si="137"/>
        <v/>
      </c>
      <c r="AV77" s="72">
        <f t="shared" si="138"/>
        <v>0</v>
      </c>
      <c r="AW77" s="72" t="str">
        <f t="shared" si="139"/>
        <v xml:space="preserve">cents </v>
      </c>
      <c r="AX77" s="72" t="str">
        <f t="shared" si="140"/>
        <v/>
      </c>
      <c r="AY77" s="72" t="str">
        <f t="shared" si="141"/>
        <v/>
      </c>
      <c r="AZ77" s="72">
        <f t="shared" si="142"/>
        <v>0</v>
      </c>
      <c r="BA77" s="72" t="str">
        <f t="shared" si="143"/>
        <v xml:space="preserve">cents </v>
      </c>
      <c r="BB77" s="72" t="str">
        <f t="shared" si="144"/>
        <v/>
      </c>
      <c r="BC77" s="72" t="str">
        <f t="shared" si="145"/>
        <v/>
      </c>
      <c r="BD77" s="72" t="str">
        <f t="shared" si="146"/>
        <v/>
      </c>
      <c r="BE77" s="72" t="str">
        <f t="shared" si="147"/>
        <v/>
      </c>
      <c r="BF77" s="72" t="str">
        <f t="shared" si="148"/>
        <v/>
      </c>
      <c r="BG77" s="72" t="str">
        <f t="shared" si="149"/>
        <v/>
      </c>
      <c r="BH77" s="72" t="str">
        <f t="shared" si="150"/>
        <v/>
      </c>
      <c r="BI77" s="72" t="str">
        <f t="shared" si="151"/>
        <v/>
      </c>
      <c r="BJ77" s="72" t="str">
        <f t="shared" si="152"/>
        <v/>
      </c>
      <c r="BK77" s="72" t="str">
        <f t="shared" si="153"/>
        <v/>
      </c>
      <c r="BL77" s="72" t="str">
        <f t="shared" si="154"/>
        <v/>
      </c>
      <c r="BM77" s="72" t="str">
        <f t="shared" si="155"/>
        <v/>
      </c>
      <c r="BN77" s="72" t="str">
        <f t="shared" si="156"/>
        <v/>
      </c>
      <c r="BO77" s="72" t="str">
        <f t="shared" si="157"/>
        <v/>
      </c>
      <c r="BP77" s="72" t="str">
        <f t="shared" si="158"/>
        <v/>
      </c>
      <c r="BQ77" s="72" t="str">
        <f t="shared" si="159"/>
        <v/>
      </c>
      <c r="BR77" s="72" t="str">
        <f t="shared" si="160"/>
        <v/>
      </c>
      <c r="BS77" s="72" t="str">
        <f t="shared" si="161"/>
        <v/>
      </c>
      <c r="BT77" s="72" t="str">
        <f t="shared" si="162"/>
        <v/>
      </c>
      <c r="BU77" s="72" t="str">
        <f t="shared" si="163"/>
        <v/>
      </c>
      <c r="BV77" s="72" t="str">
        <f t="shared" si="164"/>
        <v/>
      </c>
      <c r="BW77" s="72">
        <f t="shared" si="165"/>
        <v>0</v>
      </c>
      <c r="BX77" s="72" t="str">
        <f t="shared" si="166"/>
        <v/>
      </c>
      <c r="BY77" s="72" t="str">
        <f t="shared" si="167"/>
        <v/>
      </c>
      <c r="BZ77" s="72" t="str">
        <f t="shared" si="168"/>
        <v/>
      </c>
      <c r="CA77" s="72">
        <f t="shared" si="169"/>
        <v>0</v>
      </c>
      <c r="CB77" s="72" t="str">
        <f t="shared" si="170"/>
        <v/>
      </c>
      <c r="CC77" s="72">
        <f t="shared" si="171"/>
        <v>0</v>
      </c>
      <c r="CD77" s="72" t="str">
        <f t="shared" si="172"/>
        <v/>
      </c>
      <c r="CE77" s="72" t="str">
        <f t="shared" si="173"/>
        <v/>
      </c>
      <c r="CF77" s="72">
        <f t="shared" si="174"/>
        <v>0</v>
      </c>
      <c r="CG77" s="72" t="str">
        <f t="shared" si="175"/>
        <v/>
      </c>
      <c r="CH77" s="72" t="str">
        <f t="shared" si="175"/>
        <v/>
      </c>
      <c r="CI77" s="72" t="str">
        <f t="shared" si="176"/>
        <v/>
      </c>
      <c r="CJ77" s="72" t="str">
        <f t="shared" si="177"/>
        <v/>
      </c>
      <c r="CK77" s="72" t="str">
        <f t="shared" si="177"/>
        <v/>
      </c>
      <c r="CL77" s="72" t="str">
        <f t="shared" si="177"/>
        <v/>
      </c>
      <c r="CM77" s="72" t="str">
        <f t="shared" si="178"/>
        <v/>
      </c>
      <c r="CN77" s="72" t="str">
        <f t="shared" si="179"/>
        <v/>
      </c>
      <c r="CO77" s="72" t="str">
        <f t="shared" si="180"/>
        <v/>
      </c>
      <c r="CP77" s="72" t="str">
        <f t="shared" si="181"/>
        <v/>
      </c>
      <c r="CQ77" s="72" t="str">
        <f t="shared" si="182"/>
        <v/>
      </c>
      <c r="CR77" s="72" t="str">
        <f t="shared" si="183"/>
        <v/>
      </c>
      <c r="CS77" s="72" t="str">
        <f t="shared" si="184"/>
        <v/>
      </c>
      <c r="CT77" s="72" t="str">
        <f t="shared" si="185"/>
        <v/>
      </c>
      <c r="CU77" s="72"/>
      <c r="CV77" s="72"/>
      <c r="CW77" s="73"/>
    </row>
    <row r="78" spans="1:101">
      <c r="A78" s="82"/>
      <c r="B78" s="74"/>
      <c r="C78" s="71" t="str">
        <f t="shared" si="94"/>
        <v xml:space="preserve">zéro DH </v>
      </c>
      <c r="D78" s="72" t="str">
        <f t="shared" si="95"/>
        <v xml:space="preserve">Zéro DH </v>
      </c>
      <c r="E78" s="72">
        <f t="shared" si="96"/>
        <v>0</v>
      </c>
      <c r="F78" s="72">
        <f t="shared" si="97"/>
        <v>0</v>
      </c>
      <c r="G78" s="72">
        <f t="shared" si="98"/>
        <v>0</v>
      </c>
      <c r="H78" s="72">
        <f t="shared" si="99"/>
        <v>0</v>
      </c>
      <c r="I78" s="72">
        <f t="shared" si="100"/>
        <v>0</v>
      </c>
      <c r="J78" s="72"/>
      <c r="K78" s="72">
        <f t="shared" si="101"/>
        <v>0</v>
      </c>
      <c r="L78" s="72">
        <f t="shared" si="102"/>
        <v>0</v>
      </c>
      <c r="M78" s="72">
        <f t="shared" si="103"/>
        <v>0</v>
      </c>
      <c r="N78" s="72">
        <f t="shared" si="104"/>
        <v>0</v>
      </c>
      <c r="O78" s="72">
        <f t="shared" si="105"/>
        <v>0</v>
      </c>
      <c r="P78" s="72">
        <f t="shared" si="106"/>
        <v>0</v>
      </c>
      <c r="Q78" s="72">
        <f t="shared" si="107"/>
        <v>0</v>
      </c>
      <c r="R78" s="72">
        <f t="shared" si="108"/>
        <v>0</v>
      </c>
      <c r="S78" s="72">
        <f t="shared" si="109"/>
        <v>0</v>
      </c>
      <c r="T78" s="72">
        <f t="shared" si="110"/>
        <v>0</v>
      </c>
      <c r="U78" s="72">
        <f t="shared" si="111"/>
        <v>0</v>
      </c>
      <c r="V78" s="72">
        <f t="shared" si="112"/>
        <v>0</v>
      </c>
      <c r="W78" s="72">
        <f t="shared" si="113"/>
        <v>0</v>
      </c>
      <c r="X78" s="72">
        <f t="shared" si="114"/>
        <v>0</v>
      </c>
      <c r="Y78" s="72" t="str">
        <f t="shared" si="115"/>
        <v/>
      </c>
      <c r="Z78" s="72" t="str">
        <f t="shared" si="116"/>
        <v/>
      </c>
      <c r="AA78" s="72" t="str">
        <f t="shared" si="117"/>
        <v/>
      </c>
      <c r="AB78" s="72" t="str">
        <f t="shared" si="118"/>
        <v/>
      </c>
      <c r="AC78" s="72" t="str">
        <f t="shared" si="119"/>
        <v/>
      </c>
      <c r="AD78" s="72" t="str">
        <f t="shared" si="120"/>
        <v/>
      </c>
      <c r="AE78" s="72" t="str">
        <f t="shared" si="121"/>
        <v/>
      </c>
      <c r="AF78" s="72" t="str">
        <f t="shared" si="122"/>
        <v/>
      </c>
      <c r="AG78" s="72" t="str">
        <f t="shared" si="123"/>
        <v/>
      </c>
      <c r="AH78" s="72" t="str">
        <f t="shared" si="124"/>
        <v/>
      </c>
      <c r="AI78" s="72" t="str">
        <f t="shared" si="125"/>
        <v xml:space="preserve">zéro </v>
      </c>
      <c r="AJ78" s="72" t="str">
        <f t="shared" si="126"/>
        <v/>
      </c>
      <c r="AK78" s="72" t="str">
        <f t="shared" si="127"/>
        <v/>
      </c>
      <c r="AL78" s="72" t="str">
        <f t="shared" si="128"/>
        <v/>
      </c>
      <c r="AM78" s="72" t="str">
        <f t="shared" si="129"/>
        <v xml:space="preserve">DH </v>
      </c>
      <c r="AN78" s="72" t="str">
        <f t="shared" si="130"/>
        <v/>
      </c>
      <c r="AO78" s="72" t="str">
        <f t="shared" si="131"/>
        <v/>
      </c>
      <c r="AP78" s="72" t="str">
        <f t="shared" si="132"/>
        <v/>
      </c>
      <c r="AQ78" s="72" t="str">
        <f t="shared" si="133"/>
        <v/>
      </c>
      <c r="AR78" s="72" t="str">
        <f t="shared" si="134"/>
        <v xml:space="preserve"> </v>
      </c>
      <c r="AS78" s="72" t="str">
        <f t="shared" si="135"/>
        <v xml:space="preserve">cents </v>
      </c>
      <c r="AT78" s="72" t="str">
        <f t="shared" si="136"/>
        <v/>
      </c>
      <c r="AU78" s="72" t="str">
        <f t="shared" si="137"/>
        <v/>
      </c>
      <c r="AV78" s="72">
        <f t="shared" si="138"/>
        <v>0</v>
      </c>
      <c r="AW78" s="72" t="str">
        <f t="shared" si="139"/>
        <v xml:space="preserve">cents </v>
      </c>
      <c r="AX78" s="72" t="str">
        <f t="shared" si="140"/>
        <v/>
      </c>
      <c r="AY78" s="72" t="str">
        <f t="shared" si="141"/>
        <v/>
      </c>
      <c r="AZ78" s="72">
        <f t="shared" si="142"/>
        <v>0</v>
      </c>
      <c r="BA78" s="72" t="str">
        <f t="shared" si="143"/>
        <v xml:space="preserve">cents </v>
      </c>
      <c r="BB78" s="72" t="str">
        <f t="shared" si="144"/>
        <v/>
      </c>
      <c r="BC78" s="72" t="str">
        <f t="shared" si="145"/>
        <v/>
      </c>
      <c r="BD78" s="72" t="str">
        <f t="shared" si="146"/>
        <v/>
      </c>
      <c r="BE78" s="72" t="str">
        <f t="shared" si="147"/>
        <v/>
      </c>
      <c r="BF78" s="72" t="str">
        <f t="shared" si="148"/>
        <v/>
      </c>
      <c r="BG78" s="72" t="str">
        <f t="shared" si="149"/>
        <v/>
      </c>
      <c r="BH78" s="72" t="str">
        <f t="shared" si="150"/>
        <v/>
      </c>
      <c r="BI78" s="72" t="str">
        <f t="shared" si="151"/>
        <v/>
      </c>
      <c r="BJ78" s="72" t="str">
        <f t="shared" si="152"/>
        <v/>
      </c>
      <c r="BK78" s="72" t="str">
        <f t="shared" si="153"/>
        <v/>
      </c>
      <c r="BL78" s="72" t="str">
        <f t="shared" si="154"/>
        <v/>
      </c>
      <c r="BM78" s="72" t="str">
        <f t="shared" si="155"/>
        <v/>
      </c>
      <c r="BN78" s="72" t="str">
        <f t="shared" si="156"/>
        <v/>
      </c>
      <c r="BO78" s="72" t="str">
        <f t="shared" si="157"/>
        <v/>
      </c>
      <c r="BP78" s="72" t="str">
        <f t="shared" si="158"/>
        <v/>
      </c>
      <c r="BQ78" s="72" t="str">
        <f t="shared" si="159"/>
        <v/>
      </c>
      <c r="BR78" s="72" t="str">
        <f t="shared" si="160"/>
        <v/>
      </c>
      <c r="BS78" s="72" t="str">
        <f t="shared" si="161"/>
        <v/>
      </c>
      <c r="BT78" s="72" t="str">
        <f t="shared" si="162"/>
        <v/>
      </c>
      <c r="BU78" s="72" t="str">
        <f t="shared" si="163"/>
        <v/>
      </c>
      <c r="BV78" s="72" t="str">
        <f t="shared" si="164"/>
        <v/>
      </c>
      <c r="BW78" s="72">
        <f t="shared" si="165"/>
        <v>0</v>
      </c>
      <c r="BX78" s="72" t="str">
        <f t="shared" si="166"/>
        <v/>
      </c>
      <c r="BY78" s="72" t="str">
        <f t="shared" si="167"/>
        <v/>
      </c>
      <c r="BZ78" s="72" t="str">
        <f t="shared" si="168"/>
        <v/>
      </c>
      <c r="CA78" s="72">
        <f t="shared" si="169"/>
        <v>0</v>
      </c>
      <c r="CB78" s="72" t="str">
        <f t="shared" si="170"/>
        <v/>
      </c>
      <c r="CC78" s="72">
        <f t="shared" si="171"/>
        <v>0</v>
      </c>
      <c r="CD78" s="72" t="str">
        <f t="shared" si="172"/>
        <v/>
      </c>
      <c r="CE78" s="72" t="str">
        <f t="shared" si="173"/>
        <v/>
      </c>
      <c r="CF78" s="72">
        <f t="shared" si="174"/>
        <v>0</v>
      </c>
      <c r="CG78" s="72" t="str">
        <f t="shared" si="175"/>
        <v/>
      </c>
      <c r="CH78" s="72" t="str">
        <f t="shared" si="175"/>
        <v/>
      </c>
      <c r="CI78" s="72" t="str">
        <f t="shared" si="176"/>
        <v/>
      </c>
      <c r="CJ78" s="72" t="str">
        <f t="shared" si="177"/>
        <v/>
      </c>
      <c r="CK78" s="72" t="str">
        <f t="shared" si="177"/>
        <v/>
      </c>
      <c r="CL78" s="72" t="str">
        <f t="shared" si="177"/>
        <v/>
      </c>
      <c r="CM78" s="72" t="str">
        <f t="shared" si="178"/>
        <v/>
      </c>
      <c r="CN78" s="72" t="str">
        <f t="shared" si="179"/>
        <v/>
      </c>
      <c r="CO78" s="72" t="str">
        <f t="shared" si="180"/>
        <v/>
      </c>
      <c r="CP78" s="72" t="str">
        <f t="shared" si="181"/>
        <v/>
      </c>
      <c r="CQ78" s="72" t="str">
        <f t="shared" si="182"/>
        <v/>
      </c>
      <c r="CR78" s="72" t="str">
        <f t="shared" si="183"/>
        <v/>
      </c>
      <c r="CS78" s="72" t="str">
        <f t="shared" si="184"/>
        <v/>
      </c>
      <c r="CT78" s="72" t="str">
        <f t="shared" si="185"/>
        <v/>
      </c>
      <c r="CU78" s="72"/>
      <c r="CV78" s="72"/>
      <c r="CW78" s="73"/>
    </row>
    <row r="79" spans="1:101">
      <c r="A79" s="82"/>
      <c r="B79" s="74"/>
      <c r="C79" s="71" t="str">
        <f t="shared" si="94"/>
        <v xml:space="preserve">zéro DH </v>
      </c>
      <c r="D79" s="72" t="str">
        <f t="shared" si="95"/>
        <v xml:space="preserve">Zéro DH </v>
      </c>
      <c r="E79" s="72">
        <f t="shared" si="96"/>
        <v>0</v>
      </c>
      <c r="F79" s="72">
        <f t="shared" si="97"/>
        <v>0</v>
      </c>
      <c r="G79" s="72">
        <f t="shared" si="98"/>
        <v>0</v>
      </c>
      <c r="H79" s="72">
        <f t="shared" si="99"/>
        <v>0</v>
      </c>
      <c r="I79" s="72">
        <f t="shared" si="100"/>
        <v>0</v>
      </c>
      <c r="J79" s="72"/>
      <c r="K79" s="72">
        <f t="shared" si="101"/>
        <v>0</v>
      </c>
      <c r="L79" s="72">
        <f t="shared" si="102"/>
        <v>0</v>
      </c>
      <c r="M79" s="72">
        <f t="shared" si="103"/>
        <v>0</v>
      </c>
      <c r="N79" s="72">
        <f t="shared" si="104"/>
        <v>0</v>
      </c>
      <c r="O79" s="72">
        <f t="shared" si="105"/>
        <v>0</v>
      </c>
      <c r="P79" s="72">
        <f t="shared" si="106"/>
        <v>0</v>
      </c>
      <c r="Q79" s="72">
        <f t="shared" si="107"/>
        <v>0</v>
      </c>
      <c r="R79" s="72">
        <f t="shared" si="108"/>
        <v>0</v>
      </c>
      <c r="S79" s="72">
        <f t="shared" si="109"/>
        <v>0</v>
      </c>
      <c r="T79" s="72">
        <f t="shared" si="110"/>
        <v>0</v>
      </c>
      <c r="U79" s="72">
        <f t="shared" si="111"/>
        <v>0</v>
      </c>
      <c r="V79" s="72">
        <f t="shared" si="112"/>
        <v>0</v>
      </c>
      <c r="W79" s="72">
        <f t="shared" si="113"/>
        <v>0</v>
      </c>
      <c r="X79" s="72">
        <f t="shared" si="114"/>
        <v>0</v>
      </c>
      <c r="Y79" s="72" t="str">
        <f t="shared" si="115"/>
        <v/>
      </c>
      <c r="Z79" s="72" t="str">
        <f t="shared" si="116"/>
        <v/>
      </c>
      <c r="AA79" s="72" t="str">
        <f t="shared" si="117"/>
        <v/>
      </c>
      <c r="AB79" s="72" t="str">
        <f t="shared" si="118"/>
        <v/>
      </c>
      <c r="AC79" s="72" t="str">
        <f t="shared" si="119"/>
        <v/>
      </c>
      <c r="AD79" s="72" t="str">
        <f t="shared" si="120"/>
        <v/>
      </c>
      <c r="AE79" s="72" t="str">
        <f t="shared" si="121"/>
        <v/>
      </c>
      <c r="AF79" s="72" t="str">
        <f t="shared" si="122"/>
        <v/>
      </c>
      <c r="AG79" s="72" t="str">
        <f t="shared" si="123"/>
        <v/>
      </c>
      <c r="AH79" s="72" t="str">
        <f t="shared" si="124"/>
        <v/>
      </c>
      <c r="AI79" s="72" t="str">
        <f t="shared" si="125"/>
        <v xml:space="preserve">zéro </v>
      </c>
      <c r="AJ79" s="72" t="str">
        <f t="shared" si="126"/>
        <v/>
      </c>
      <c r="AK79" s="72" t="str">
        <f t="shared" si="127"/>
        <v/>
      </c>
      <c r="AL79" s="72" t="str">
        <f t="shared" si="128"/>
        <v/>
      </c>
      <c r="AM79" s="72" t="str">
        <f t="shared" si="129"/>
        <v xml:space="preserve">DH </v>
      </c>
      <c r="AN79" s="72" t="str">
        <f t="shared" si="130"/>
        <v/>
      </c>
      <c r="AO79" s="72" t="str">
        <f t="shared" si="131"/>
        <v/>
      </c>
      <c r="AP79" s="72" t="str">
        <f t="shared" si="132"/>
        <v/>
      </c>
      <c r="AQ79" s="72" t="str">
        <f t="shared" si="133"/>
        <v/>
      </c>
      <c r="AR79" s="72" t="str">
        <f t="shared" si="134"/>
        <v xml:space="preserve"> </v>
      </c>
      <c r="AS79" s="72" t="str">
        <f t="shared" si="135"/>
        <v xml:space="preserve">cents </v>
      </c>
      <c r="AT79" s="72" t="str">
        <f t="shared" si="136"/>
        <v/>
      </c>
      <c r="AU79" s="72" t="str">
        <f t="shared" si="137"/>
        <v/>
      </c>
      <c r="AV79" s="72">
        <f t="shared" si="138"/>
        <v>0</v>
      </c>
      <c r="AW79" s="72" t="str">
        <f t="shared" si="139"/>
        <v xml:space="preserve">cents </v>
      </c>
      <c r="AX79" s="72" t="str">
        <f t="shared" si="140"/>
        <v/>
      </c>
      <c r="AY79" s="72" t="str">
        <f t="shared" si="141"/>
        <v/>
      </c>
      <c r="AZ79" s="72">
        <f t="shared" si="142"/>
        <v>0</v>
      </c>
      <c r="BA79" s="72" t="str">
        <f t="shared" si="143"/>
        <v xml:space="preserve">cents </v>
      </c>
      <c r="BB79" s="72" t="str">
        <f t="shared" si="144"/>
        <v/>
      </c>
      <c r="BC79" s="72" t="str">
        <f t="shared" si="145"/>
        <v/>
      </c>
      <c r="BD79" s="72" t="str">
        <f t="shared" si="146"/>
        <v/>
      </c>
      <c r="BE79" s="72" t="str">
        <f t="shared" si="147"/>
        <v/>
      </c>
      <c r="BF79" s="72" t="str">
        <f t="shared" si="148"/>
        <v/>
      </c>
      <c r="BG79" s="72" t="str">
        <f t="shared" si="149"/>
        <v/>
      </c>
      <c r="BH79" s="72" t="str">
        <f t="shared" si="150"/>
        <v/>
      </c>
      <c r="BI79" s="72" t="str">
        <f t="shared" si="151"/>
        <v/>
      </c>
      <c r="BJ79" s="72" t="str">
        <f t="shared" si="152"/>
        <v/>
      </c>
      <c r="BK79" s="72" t="str">
        <f t="shared" si="153"/>
        <v/>
      </c>
      <c r="BL79" s="72" t="str">
        <f t="shared" si="154"/>
        <v/>
      </c>
      <c r="BM79" s="72" t="str">
        <f t="shared" si="155"/>
        <v/>
      </c>
      <c r="BN79" s="72" t="str">
        <f t="shared" si="156"/>
        <v/>
      </c>
      <c r="BO79" s="72" t="str">
        <f t="shared" si="157"/>
        <v/>
      </c>
      <c r="BP79" s="72" t="str">
        <f t="shared" si="158"/>
        <v/>
      </c>
      <c r="BQ79" s="72" t="str">
        <f t="shared" si="159"/>
        <v/>
      </c>
      <c r="BR79" s="72" t="str">
        <f t="shared" si="160"/>
        <v/>
      </c>
      <c r="BS79" s="72" t="str">
        <f t="shared" si="161"/>
        <v/>
      </c>
      <c r="BT79" s="72" t="str">
        <f t="shared" si="162"/>
        <v/>
      </c>
      <c r="BU79" s="72" t="str">
        <f t="shared" si="163"/>
        <v/>
      </c>
      <c r="BV79" s="72" t="str">
        <f t="shared" si="164"/>
        <v/>
      </c>
      <c r="BW79" s="72">
        <f t="shared" si="165"/>
        <v>0</v>
      </c>
      <c r="BX79" s="72" t="str">
        <f t="shared" si="166"/>
        <v/>
      </c>
      <c r="BY79" s="72" t="str">
        <f t="shared" si="167"/>
        <v/>
      </c>
      <c r="BZ79" s="72" t="str">
        <f t="shared" si="168"/>
        <v/>
      </c>
      <c r="CA79" s="72">
        <f t="shared" si="169"/>
        <v>0</v>
      </c>
      <c r="CB79" s="72" t="str">
        <f t="shared" si="170"/>
        <v/>
      </c>
      <c r="CC79" s="72">
        <f t="shared" si="171"/>
        <v>0</v>
      </c>
      <c r="CD79" s="72" t="str">
        <f t="shared" si="172"/>
        <v/>
      </c>
      <c r="CE79" s="72" t="str">
        <f t="shared" si="173"/>
        <v/>
      </c>
      <c r="CF79" s="72">
        <f t="shared" si="174"/>
        <v>0</v>
      </c>
      <c r="CG79" s="72" t="str">
        <f t="shared" si="175"/>
        <v/>
      </c>
      <c r="CH79" s="72" t="str">
        <f t="shared" si="175"/>
        <v/>
      </c>
      <c r="CI79" s="72" t="str">
        <f t="shared" si="176"/>
        <v/>
      </c>
      <c r="CJ79" s="72" t="str">
        <f t="shared" si="177"/>
        <v/>
      </c>
      <c r="CK79" s="72" t="str">
        <f t="shared" si="177"/>
        <v/>
      </c>
      <c r="CL79" s="72" t="str">
        <f t="shared" si="177"/>
        <v/>
      </c>
      <c r="CM79" s="72" t="str">
        <f t="shared" si="178"/>
        <v/>
      </c>
      <c r="CN79" s="72" t="str">
        <f t="shared" si="179"/>
        <v/>
      </c>
      <c r="CO79" s="72" t="str">
        <f t="shared" si="180"/>
        <v/>
      </c>
      <c r="CP79" s="72" t="str">
        <f t="shared" si="181"/>
        <v/>
      </c>
      <c r="CQ79" s="72" t="str">
        <f t="shared" si="182"/>
        <v/>
      </c>
      <c r="CR79" s="72" t="str">
        <f t="shared" si="183"/>
        <v/>
      </c>
      <c r="CS79" s="72" t="str">
        <f t="shared" si="184"/>
        <v/>
      </c>
      <c r="CT79" s="72" t="str">
        <f t="shared" si="185"/>
        <v/>
      </c>
      <c r="CU79" s="72"/>
      <c r="CV79" s="72"/>
      <c r="CW79" s="73"/>
    </row>
    <row r="80" spans="1:101">
      <c r="A80" s="82"/>
      <c r="B80" s="74"/>
      <c r="C80" s="71" t="str">
        <f t="shared" si="94"/>
        <v xml:space="preserve">zéro DH </v>
      </c>
      <c r="D80" s="72" t="str">
        <f t="shared" si="95"/>
        <v xml:space="preserve">Zéro DH </v>
      </c>
      <c r="E80" s="72">
        <f t="shared" si="96"/>
        <v>0</v>
      </c>
      <c r="F80" s="72">
        <f t="shared" si="97"/>
        <v>0</v>
      </c>
      <c r="G80" s="72">
        <f t="shared" si="98"/>
        <v>0</v>
      </c>
      <c r="H80" s="72">
        <f t="shared" si="99"/>
        <v>0</v>
      </c>
      <c r="I80" s="72">
        <f t="shared" si="100"/>
        <v>0</v>
      </c>
      <c r="J80" s="72"/>
      <c r="K80" s="72">
        <f t="shared" si="101"/>
        <v>0</v>
      </c>
      <c r="L80" s="72">
        <f t="shared" si="102"/>
        <v>0</v>
      </c>
      <c r="M80" s="72">
        <f t="shared" si="103"/>
        <v>0</v>
      </c>
      <c r="N80" s="72">
        <f t="shared" si="104"/>
        <v>0</v>
      </c>
      <c r="O80" s="72">
        <f t="shared" si="105"/>
        <v>0</v>
      </c>
      <c r="P80" s="72">
        <f t="shared" si="106"/>
        <v>0</v>
      </c>
      <c r="Q80" s="72">
        <f t="shared" si="107"/>
        <v>0</v>
      </c>
      <c r="R80" s="72">
        <f t="shared" si="108"/>
        <v>0</v>
      </c>
      <c r="S80" s="72">
        <f t="shared" si="109"/>
        <v>0</v>
      </c>
      <c r="T80" s="72">
        <f t="shared" si="110"/>
        <v>0</v>
      </c>
      <c r="U80" s="72">
        <f t="shared" si="111"/>
        <v>0</v>
      </c>
      <c r="V80" s="72">
        <f t="shared" si="112"/>
        <v>0</v>
      </c>
      <c r="W80" s="72">
        <f t="shared" si="113"/>
        <v>0</v>
      </c>
      <c r="X80" s="72">
        <f t="shared" si="114"/>
        <v>0</v>
      </c>
      <c r="Y80" s="72" t="str">
        <f t="shared" si="115"/>
        <v/>
      </c>
      <c r="Z80" s="72" t="str">
        <f t="shared" si="116"/>
        <v/>
      </c>
      <c r="AA80" s="72" t="str">
        <f t="shared" si="117"/>
        <v/>
      </c>
      <c r="AB80" s="72" t="str">
        <f t="shared" si="118"/>
        <v/>
      </c>
      <c r="AC80" s="72" t="str">
        <f t="shared" si="119"/>
        <v/>
      </c>
      <c r="AD80" s="72" t="str">
        <f t="shared" si="120"/>
        <v/>
      </c>
      <c r="AE80" s="72" t="str">
        <f t="shared" si="121"/>
        <v/>
      </c>
      <c r="AF80" s="72" t="str">
        <f t="shared" si="122"/>
        <v/>
      </c>
      <c r="AG80" s="72" t="str">
        <f t="shared" si="123"/>
        <v/>
      </c>
      <c r="AH80" s="72" t="str">
        <f t="shared" si="124"/>
        <v/>
      </c>
      <c r="AI80" s="72" t="str">
        <f t="shared" si="125"/>
        <v xml:space="preserve">zéro </v>
      </c>
      <c r="AJ80" s="72" t="str">
        <f t="shared" si="126"/>
        <v/>
      </c>
      <c r="AK80" s="72" t="str">
        <f t="shared" si="127"/>
        <v/>
      </c>
      <c r="AL80" s="72" t="str">
        <f t="shared" si="128"/>
        <v/>
      </c>
      <c r="AM80" s="72" t="str">
        <f t="shared" si="129"/>
        <v xml:space="preserve">DH </v>
      </c>
      <c r="AN80" s="72" t="str">
        <f t="shared" si="130"/>
        <v/>
      </c>
      <c r="AO80" s="72" t="str">
        <f t="shared" si="131"/>
        <v/>
      </c>
      <c r="AP80" s="72" t="str">
        <f t="shared" si="132"/>
        <v/>
      </c>
      <c r="AQ80" s="72" t="str">
        <f t="shared" si="133"/>
        <v/>
      </c>
      <c r="AR80" s="72" t="str">
        <f t="shared" si="134"/>
        <v xml:space="preserve"> </v>
      </c>
      <c r="AS80" s="72" t="str">
        <f t="shared" si="135"/>
        <v xml:space="preserve">cents </v>
      </c>
      <c r="AT80" s="72" t="str">
        <f t="shared" si="136"/>
        <v/>
      </c>
      <c r="AU80" s="72" t="str">
        <f t="shared" si="137"/>
        <v/>
      </c>
      <c r="AV80" s="72">
        <f t="shared" si="138"/>
        <v>0</v>
      </c>
      <c r="AW80" s="72" t="str">
        <f t="shared" si="139"/>
        <v xml:space="preserve">cents </v>
      </c>
      <c r="AX80" s="72" t="str">
        <f t="shared" si="140"/>
        <v/>
      </c>
      <c r="AY80" s="72" t="str">
        <f t="shared" si="141"/>
        <v/>
      </c>
      <c r="AZ80" s="72">
        <f t="shared" si="142"/>
        <v>0</v>
      </c>
      <c r="BA80" s="72" t="str">
        <f t="shared" si="143"/>
        <v xml:space="preserve">cents </v>
      </c>
      <c r="BB80" s="72" t="str">
        <f t="shared" si="144"/>
        <v/>
      </c>
      <c r="BC80" s="72" t="str">
        <f t="shared" si="145"/>
        <v/>
      </c>
      <c r="BD80" s="72" t="str">
        <f t="shared" si="146"/>
        <v/>
      </c>
      <c r="BE80" s="72" t="str">
        <f t="shared" si="147"/>
        <v/>
      </c>
      <c r="BF80" s="72" t="str">
        <f t="shared" si="148"/>
        <v/>
      </c>
      <c r="BG80" s="72" t="str">
        <f t="shared" si="149"/>
        <v/>
      </c>
      <c r="BH80" s="72" t="str">
        <f t="shared" si="150"/>
        <v/>
      </c>
      <c r="BI80" s="72" t="str">
        <f t="shared" si="151"/>
        <v/>
      </c>
      <c r="BJ80" s="72" t="str">
        <f t="shared" si="152"/>
        <v/>
      </c>
      <c r="BK80" s="72" t="str">
        <f t="shared" si="153"/>
        <v/>
      </c>
      <c r="BL80" s="72" t="str">
        <f t="shared" si="154"/>
        <v/>
      </c>
      <c r="BM80" s="72" t="str">
        <f t="shared" si="155"/>
        <v/>
      </c>
      <c r="BN80" s="72" t="str">
        <f t="shared" si="156"/>
        <v/>
      </c>
      <c r="BO80" s="72" t="str">
        <f t="shared" si="157"/>
        <v/>
      </c>
      <c r="BP80" s="72" t="str">
        <f t="shared" si="158"/>
        <v/>
      </c>
      <c r="BQ80" s="72" t="str">
        <f t="shared" si="159"/>
        <v/>
      </c>
      <c r="BR80" s="72" t="str">
        <f t="shared" si="160"/>
        <v/>
      </c>
      <c r="BS80" s="72" t="str">
        <f t="shared" si="161"/>
        <v/>
      </c>
      <c r="BT80" s="72" t="str">
        <f t="shared" si="162"/>
        <v/>
      </c>
      <c r="BU80" s="72" t="str">
        <f t="shared" si="163"/>
        <v/>
      </c>
      <c r="BV80" s="72" t="str">
        <f t="shared" si="164"/>
        <v/>
      </c>
      <c r="BW80" s="72">
        <f t="shared" si="165"/>
        <v>0</v>
      </c>
      <c r="BX80" s="72" t="str">
        <f t="shared" si="166"/>
        <v/>
      </c>
      <c r="BY80" s="72" t="str">
        <f t="shared" si="167"/>
        <v/>
      </c>
      <c r="BZ80" s="72" t="str">
        <f t="shared" si="168"/>
        <v/>
      </c>
      <c r="CA80" s="72">
        <f t="shared" si="169"/>
        <v>0</v>
      </c>
      <c r="CB80" s="72" t="str">
        <f t="shared" si="170"/>
        <v/>
      </c>
      <c r="CC80" s="72">
        <f t="shared" si="171"/>
        <v>0</v>
      </c>
      <c r="CD80" s="72" t="str">
        <f t="shared" si="172"/>
        <v/>
      </c>
      <c r="CE80" s="72" t="str">
        <f t="shared" si="173"/>
        <v/>
      </c>
      <c r="CF80" s="72">
        <f t="shared" si="174"/>
        <v>0</v>
      </c>
      <c r="CG80" s="72" t="str">
        <f t="shared" si="175"/>
        <v/>
      </c>
      <c r="CH80" s="72" t="str">
        <f t="shared" si="175"/>
        <v/>
      </c>
      <c r="CI80" s="72" t="str">
        <f t="shared" si="176"/>
        <v/>
      </c>
      <c r="CJ80" s="72" t="str">
        <f t="shared" si="177"/>
        <v/>
      </c>
      <c r="CK80" s="72" t="str">
        <f t="shared" si="177"/>
        <v/>
      </c>
      <c r="CL80" s="72" t="str">
        <f t="shared" si="177"/>
        <v/>
      </c>
      <c r="CM80" s="72" t="str">
        <f t="shared" si="178"/>
        <v/>
      </c>
      <c r="CN80" s="72" t="str">
        <f t="shared" si="179"/>
        <v/>
      </c>
      <c r="CO80" s="72" t="str">
        <f t="shared" si="180"/>
        <v/>
      </c>
      <c r="CP80" s="72" t="str">
        <f t="shared" si="181"/>
        <v/>
      </c>
      <c r="CQ80" s="72" t="str">
        <f t="shared" si="182"/>
        <v/>
      </c>
      <c r="CR80" s="72" t="str">
        <f t="shared" si="183"/>
        <v/>
      </c>
      <c r="CS80" s="72" t="str">
        <f t="shared" si="184"/>
        <v/>
      </c>
      <c r="CT80" s="72" t="str">
        <f t="shared" si="185"/>
        <v/>
      </c>
      <c r="CU80" s="72"/>
      <c r="CV80" s="72"/>
      <c r="CW80" s="73"/>
    </row>
    <row r="81" spans="1:101">
      <c r="A81" s="82"/>
      <c r="B81" s="74"/>
      <c r="C81" s="71" t="str">
        <f t="shared" si="94"/>
        <v xml:space="preserve">zéro DH </v>
      </c>
      <c r="D81" s="72" t="str">
        <f t="shared" si="95"/>
        <v xml:space="preserve">Zéro DH </v>
      </c>
      <c r="E81" s="72">
        <f t="shared" si="96"/>
        <v>0</v>
      </c>
      <c r="F81" s="72">
        <f t="shared" si="97"/>
        <v>0</v>
      </c>
      <c r="G81" s="72">
        <f t="shared" si="98"/>
        <v>0</v>
      </c>
      <c r="H81" s="72">
        <f t="shared" si="99"/>
        <v>0</v>
      </c>
      <c r="I81" s="72">
        <f t="shared" si="100"/>
        <v>0</v>
      </c>
      <c r="J81" s="72"/>
      <c r="K81" s="72">
        <f t="shared" si="101"/>
        <v>0</v>
      </c>
      <c r="L81" s="72">
        <f t="shared" si="102"/>
        <v>0</v>
      </c>
      <c r="M81" s="72">
        <f t="shared" si="103"/>
        <v>0</v>
      </c>
      <c r="N81" s="72">
        <f t="shared" si="104"/>
        <v>0</v>
      </c>
      <c r="O81" s="72">
        <f t="shared" si="105"/>
        <v>0</v>
      </c>
      <c r="P81" s="72">
        <f t="shared" si="106"/>
        <v>0</v>
      </c>
      <c r="Q81" s="72">
        <f t="shared" si="107"/>
        <v>0</v>
      </c>
      <c r="R81" s="72">
        <f t="shared" si="108"/>
        <v>0</v>
      </c>
      <c r="S81" s="72">
        <f t="shared" si="109"/>
        <v>0</v>
      </c>
      <c r="T81" s="72">
        <f t="shared" si="110"/>
        <v>0</v>
      </c>
      <c r="U81" s="72">
        <f t="shared" si="111"/>
        <v>0</v>
      </c>
      <c r="V81" s="72">
        <f t="shared" si="112"/>
        <v>0</v>
      </c>
      <c r="W81" s="72">
        <f t="shared" si="113"/>
        <v>0</v>
      </c>
      <c r="X81" s="72">
        <f t="shared" si="114"/>
        <v>0</v>
      </c>
      <c r="Y81" s="72" t="str">
        <f t="shared" si="115"/>
        <v/>
      </c>
      <c r="Z81" s="72" t="str">
        <f t="shared" si="116"/>
        <v/>
      </c>
      <c r="AA81" s="72" t="str">
        <f t="shared" si="117"/>
        <v/>
      </c>
      <c r="AB81" s="72" t="str">
        <f t="shared" si="118"/>
        <v/>
      </c>
      <c r="AC81" s="72" t="str">
        <f t="shared" si="119"/>
        <v/>
      </c>
      <c r="AD81" s="72" t="str">
        <f t="shared" si="120"/>
        <v/>
      </c>
      <c r="AE81" s="72" t="str">
        <f t="shared" si="121"/>
        <v/>
      </c>
      <c r="AF81" s="72" t="str">
        <f t="shared" si="122"/>
        <v/>
      </c>
      <c r="AG81" s="72" t="str">
        <f t="shared" si="123"/>
        <v/>
      </c>
      <c r="AH81" s="72" t="str">
        <f t="shared" si="124"/>
        <v/>
      </c>
      <c r="AI81" s="72" t="str">
        <f t="shared" si="125"/>
        <v xml:space="preserve">zéro </v>
      </c>
      <c r="AJ81" s="72" t="str">
        <f t="shared" si="126"/>
        <v/>
      </c>
      <c r="AK81" s="72" t="str">
        <f t="shared" si="127"/>
        <v/>
      </c>
      <c r="AL81" s="72" t="str">
        <f t="shared" si="128"/>
        <v/>
      </c>
      <c r="AM81" s="72" t="str">
        <f t="shared" si="129"/>
        <v xml:space="preserve">DH </v>
      </c>
      <c r="AN81" s="72" t="str">
        <f t="shared" si="130"/>
        <v/>
      </c>
      <c r="AO81" s="72" t="str">
        <f t="shared" si="131"/>
        <v/>
      </c>
      <c r="AP81" s="72" t="str">
        <f t="shared" si="132"/>
        <v/>
      </c>
      <c r="AQ81" s="72" t="str">
        <f t="shared" si="133"/>
        <v/>
      </c>
      <c r="AR81" s="72" t="str">
        <f t="shared" si="134"/>
        <v xml:space="preserve"> </v>
      </c>
      <c r="AS81" s="72" t="str">
        <f t="shared" si="135"/>
        <v xml:space="preserve">cents </v>
      </c>
      <c r="AT81" s="72" t="str">
        <f t="shared" si="136"/>
        <v/>
      </c>
      <c r="AU81" s="72" t="str">
        <f t="shared" si="137"/>
        <v/>
      </c>
      <c r="AV81" s="72">
        <f t="shared" si="138"/>
        <v>0</v>
      </c>
      <c r="AW81" s="72" t="str">
        <f t="shared" si="139"/>
        <v xml:space="preserve">cents </v>
      </c>
      <c r="AX81" s="72" t="str">
        <f t="shared" si="140"/>
        <v/>
      </c>
      <c r="AY81" s="72" t="str">
        <f t="shared" si="141"/>
        <v/>
      </c>
      <c r="AZ81" s="72">
        <f t="shared" si="142"/>
        <v>0</v>
      </c>
      <c r="BA81" s="72" t="str">
        <f t="shared" si="143"/>
        <v xml:space="preserve">cents </v>
      </c>
      <c r="BB81" s="72" t="str">
        <f t="shared" si="144"/>
        <v/>
      </c>
      <c r="BC81" s="72" t="str">
        <f t="shared" si="145"/>
        <v/>
      </c>
      <c r="BD81" s="72" t="str">
        <f t="shared" si="146"/>
        <v/>
      </c>
      <c r="BE81" s="72" t="str">
        <f t="shared" si="147"/>
        <v/>
      </c>
      <c r="BF81" s="72" t="str">
        <f t="shared" si="148"/>
        <v/>
      </c>
      <c r="BG81" s="72" t="str">
        <f t="shared" si="149"/>
        <v/>
      </c>
      <c r="BH81" s="72" t="str">
        <f t="shared" si="150"/>
        <v/>
      </c>
      <c r="BI81" s="72" t="str">
        <f t="shared" si="151"/>
        <v/>
      </c>
      <c r="BJ81" s="72" t="str">
        <f t="shared" si="152"/>
        <v/>
      </c>
      <c r="BK81" s="72" t="str">
        <f t="shared" si="153"/>
        <v/>
      </c>
      <c r="BL81" s="72" t="str">
        <f t="shared" si="154"/>
        <v/>
      </c>
      <c r="BM81" s="72" t="str">
        <f t="shared" si="155"/>
        <v/>
      </c>
      <c r="BN81" s="72" t="str">
        <f t="shared" si="156"/>
        <v/>
      </c>
      <c r="BO81" s="72" t="str">
        <f t="shared" si="157"/>
        <v/>
      </c>
      <c r="BP81" s="72" t="str">
        <f t="shared" si="158"/>
        <v/>
      </c>
      <c r="BQ81" s="72" t="str">
        <f t="shared" si="159"/>
        <v/>
      </c>
      <c r="BR81" s="72" t="str">
        <f t="shared" si="160"/>
        <v/>
      </c>
      <c r="BS81" s="72" t="str">
        <f t="shared" si="161"/>
        <v/>
      </c>
      <c r="BT81" s="72" t="str">
        <f t="shared" si="162"/>
        <v/>
      </c>
      <c r="BU81" s="72" t="str">
        <f t="shared" si="163"/>
        <v/>
      </c>
      <c r="BV81" s="72" t="str">
        <f t="shared" si="164"/>
        <v/>
      </c>
      <c r="BW81" s="72">
        <f t="shared" si="165"/>
        <v>0</v>
      </c>
      <c r="BX81" s="72" t="str">
        <f t="shared" si="166"/>
        <v/>
      </c>
      <c r="BY81" s="72" t="str">
        <f t="shared" si="167"/>
        <v/>
      </c>
      <c r="BZ81" s="72" t="str">
        <f t="shared" si="168"/>
        <v/>
      </c>
      <c r="CA81" s="72">
        <f t="shared" si="169"/>
        <v>0</v>
      </c>
      <c r="CB81" s="72" t="str">
        <f t="shared" si="170"/>
        <v/>
      </c>
      <c r="CC81" s="72">
        <f t="shared" si="171"/>
        <v>0</v>
      </c>
      <c r="CD81" s="72" t="str">
        <f t="shared" si="172"/>
        <v/>
      </c>
      <c r="CE81" s="72" t="str">
        <f t="shared" si="173"/>
        <v/>
      </c>
      <c r="CF81" s="72">
        <f t="shared" si="174"/>
        <v>0</v>
      </c>
      <c r="CG81" s="72" t="str">
        <f t="shared" si="175"/>
        <v/>
      </c>
      <c r="CH81" s="72" t="str">
        <f t="shared" si="175"/>
        <v/>
      </c>
      <c r="CI81" s="72" t="str">
        <f t="shared" si="176"/>
        <v/>
      </c>
      <c r="CJ81" s="72" t="str">
        <f t="shared" si="177"/>
        <v/>
      </c>
      <c r="CK81" s="72" t="str">
        <f t="shared" si="177"/>
        <v/>
      </c>
      <c r="CL81" s="72" t="str">
        <f t="shared" si="177"/>
        <v/>
      </c>
      <c r="CM81" s="72" t="str">
        <f t="shared" si="178"/>
        <v/>
      </c>
      <c r="CN81" s="72" t="str">
        <f t="shared" si="179"/>
        <v/>
      </c>
      <c r="CO81" s="72" t="str">
        <f t="shared" si="180"/>
        <v/>
      </c>
      <c r="CP81" s="72" t="str">
        <f t="shared" si="181"/>
        <v/>
      </c>
      <c r="CQ81" s="72" t="str">
        <f t="shared" si="182"/>
        <v/>
      </c>
      <c r="CR81" s="72" t="str">
        <f t="shared" si="183"/>
        <v/>
      </c>
      <c r="CS81" s="72" t="str">
        <f t="shared" si="184"/>
        <v/>
      </c>
      <c r="CT81" s="72" t="str">
        <f t="shared" si="185"/>
        <v/>
      </c>
      <c r="CU81" s="72"/>
      <c r="CV81" s="72"/>
      <c r="CW81" s="73"/>
    </row>
    <row r="82" spans="1:101">
      <c r="A82" s="82"/>
      <c r="B82" s="74"/>
      <c r="C82" s="71" t="str">
        <f t="shared" si="94"/>
        <v xml:space="preserve">zéro DH </v>
      </c>
      <c r="D82" s="72" t="str">
        <f t="shared" si="95"/>
        <v xml:space="preserve">Zéro DH </v>
      </c>
      <c r="E82" s="72">
        <f t="shared" si="96"/>
        <v>0</v>
      </c>
      <c r="F82" s="72">
        <f t="shared" si="97"/>
        <v>0</v>
      </c>
      <c r="G82" s="72">
        <f t="shared" si="98"/>
        <v>0</v>
      </c>
      <c r="H82" s="72">
        <f t="shared" si="99"/>
        <v>0</v>
      </c>
      <c r="I82" s="72">
        <f t="shared" si="100"/>
        <v>0</v>
      </c>
      <c r="J82" s="72"/>
      <c r="K82" s="72">
        <f t="shared" si="101"/>
        <v>0</v>
      </c>
      <c r="L82" s="72">
        <f t="shared" si="102"/>
        <v>0</v>
      </c>
      <c r="M82" s="72">
        <f t="shared" si="103"/>
        <v>0</v>
      </c>
      <c r="N82" s="72">
        <f t="shared" si="104"/>
        <v>0</v>
      </c>
      <c r="O82" s="72">
        <f t="shared" si="105"/>
        <v>0</v>
      </c>
      <c r="P82" s="72">
        <f t="shared" si="106"/>
        <v>0</v>
      </c>
      <c r="Q82" s="72">
        <f t="shared" si="107"/>
        <v>0</v>
      </c>
      <c r="R82" s="72">
        <f t="shared" si="108"/>
        <v>0</v>
      </c>
      <c r="S82" s="72">
        <f t="shared" si="109"/>
        <v>0</v>
      </c>
      <c r="T82" s="72">
        <f t="shared" si="110"/>
        <v>0</v>
      </c>
      <c r="U82" s="72">
        <f t="shared" si="111"/>
        <v>0</v>
      </c>
      <c r="V82" s="72">
        <f t="shared" si="112"/>
        <v>0</v>
      </c>
      <c r="W82" s="72">
        <f t="shared" si="113"/>
        <v>0</v>
      </c>
      <c r="X82" s="72">
        <f t="shared" si="114"/>
        <v>0</v>
      </c>
      <c r="Y82" s="72" t="str">
        <f t="shared" si="115"/>
        <v/>
      </c>
      <c r="Z82" s="72" t="str">
        <f t="shared" si="116"/>
        <v/>
      </c>
      <c r="AA82" s="72" t="str">
        <f t="shared" si="117"/>
        <v/>
      </c>
      <c r="AB82" s="72" t="str">
        <f t="shared" si="118"/>
        <v/>
      </c>
      <c r="AC82" s="72" t="str">
        <f t="shared" si="119"/>
        <v/>
      </c>
      <c r="AD82" s="72" t="str">
        <f t="shared" si="120"/>
        <v/>
      </c>
      <c r="AE82" s="72" t="str">
        <f t="shared" si="121"/>
        <v/>
      </c>
      <c r="AF82" s="72" t="str">
        <f t="shared" si="122"/>
        <v/>
      </c>
      <c r="AG82" s="72" t="str">
        <f t="shared" si="123"/>
        <v/>
      </c>
      <c r="AH82" s="72" t="str">
        <f t="shared" si="124"/>
        <v/>
      </c>
      <c r="AI82" s="72" t="str">
        <f t="shared" si="125"/>
        <v xml:space="preserve">zéro </v>
      </c>
      <c r="AJ82" s="72" t="str">
        <f t="shared" si="126"/>
        <v/>
      </c>
      <c r="AK82" s="72" t="str">
        <f t="shared" si="127"/>
        <v/>
      </c>
      <c r="AL82" s="72" t="str">
        <f t="shared" si="128"/>
        <v/>
      </c>
      <c r="AM82" s="72" t="str">
        <f t="shared" si="129"/>
        <v xml:space="preserve">DH </v>
      </c>
      <c r="AN82" s="72" t="str">
        <f t="shared" si="130"/>
        <v/>
      </c>
      <c r="AO82" s="72" t="str">
        <f t="shared" si="131"/>
        <v/>
      </c>
      <c r="AP82" s="72" t="str">
        <f t="shared" si="132"/>
        <v/>
      </c>
      <c r="AQ82" s="72" t="str">
        <f t="shared" si="133"/>
        <v/>
      </c>
      <c r="AR82" s="72" t="str">
        <f t="shared" si="134"/>
        <v xml:space="preserve"> </v>
      </c>
      <c r="AS82" s="72" t="str">
        <f t="shared" si="135"/>
        <v xml:space="preserve">cents </v>
      </c>
      <c r="AT82" s="72" t="str">
        <f t="shared" si="136"/>
        <v/>
      </c>
      <c r="AU82" s="72" t="str">
        <f t="shared" si="137"/>
        <v/>
      </c>
      <c r="AV82" s="72">
        <f t="shared" si="138"/>
        <v>0</v>
      </c>
      <c r="AW82" s="72" t="str">
        <f t="shared" si="139"/>
        <v xml:space="preserve">cents </v>
      </c>
      <c r="AX82" s="72" t="str">
        <f t="shared" si="140"/>
        <v/>
      </c>
      <c r="AY82" s="72" t="str">
        <f t="shared" si="141"/>
        <v/>
      </c>
      <c r="AZ82" s="72">
        <f t="shared" si="142"/>
        <v>0</v>
      </c>
      <c r="BA82" s="72" t="str">
        <f t="shared" si="143"/>
        <v xml:space="preserve">cents </v>
      </c>
      <c r="BB82" s="72" t="str">
        <f t="shared" si="144"/>
        <v/>
      </c>
      <c r="BC82" s="72" t="str">
        <f t="shared" si="145"/>
        <v/>
      </c>
      <c r="BD82" s="72" t="str">
        <f t="shared" si="146"/>
        <v/>
      </c>
      <c r="BE82" s="72" t="str">
        <f t="shared" si="147"/>
        <v/>
      </c>
      <c r="BF82" s="72" t="str">
        <f t="shared" si="148"/>
        <v/>
      </c>
      <c r="BG82" s="72" t="str">
        <f t="shared" si="149"/>
        <v/>
      </c>
      <c r="BH82" s="72" t="str">
        <f t="shared" si="150"/>
        <v/>
      </c>
      <c r="BI82" s="72" t="str">
        <f t="shared" si="151"/>
        <v/>
      </c>
      <c r="BJ82" s="72" t="str">
        <f t="shared" si="152"/>
        <v/>
      </c>
      <c r="BK82" s="72" t="str">
        <f t="shared" si="153"/>
        <v/>
      </c>
      <c r="BL82" s="72" t="str">
        <f t="shared" si="154"/>
        <v/>
      </c>
      <c r="BM82" s="72" t="str">
        <f t="shared" si="155"/>
        <v/>
      </c>
      <c r="BN82" s="72" t="str">
        <f t="shared" si="156"/>
        <v/>
      </c>
      <c r="BO82" s="72" t="str">
        <f t="shared" si="157"/>
        <v/>
      </c>
      <c r="BP82" s="72" t="str">
        <f t="shared" si="158"/>
        <v/>
      </c>
      <c r="BQ82" s="72" t="str">
        <f t="shared" si="159"/>
        <v/>
      </c>
      <c r="BR82" s="72" t="str">
        <f t="shared" si="160"/>
        <v/>
      </c>
      <c r="BS82" s="72" t="str">
        <f t="shared" si="161"/>
        <v/>
      </c>
      <c r="BT82" s="72" t="str">
        <f t="shared" si="162"/>
        <v/>
      </c>
      <c r="BU82" s="72" t="str">
        <f t="shared" si="163"/>
        <v/>
      </c>
      <c r="BV82" s="72" t="str">
        <f t="shared" si="164"/>
        <v/>
      </c>
      <c r="BW82" s="72">
        <f t="shared" si="165"/>
        <v>0</v>
      </c>
      <c r="BX82" s="72" t="str">
        <f t="shared" si="166"/>
        <v/>
      </c>
      <c r="BY82" s="72" t="str">
        <f t="shared" si="167"/>
        <v/>
      </c>
      <c r="BZ82" s="72" t="str">
        <f t="shared" si="168"/>
        <v/>
      </c>
      <c r="CA82" s="72">
        <f t="shared" si="169"/>
        <v>0</v>
      </c>
      <c r="CB82" s="72" t="str">
        <f t="shared" si="170"/>
        <v/>
      </c>
      <c r="CC82" s="72">
        <f t="shared" si="171"/>
        <v>0</v>
      </c>
      <c r="CD82" s="72" t="str">
        <f t="shared" si="172"/>
        <v/>
      </c>
      <c r="CE82" s="72" t="str">
        <f t="shared" si="173"/>
        <v/>
      </c>
      <c r="CF82" s="72">
        <f t="shared" si="174"/>
        <v>0</v>
      </c>
      <c r="CG82" s="72" t="str">
        <f t="shared" si="175"/>
        <v/>
      </c>
      <c r="CH82" s="72" t="str">
        <f t="shared" si="175"/>
        <v/>
      </c>
      <c r="CI82" s="72" t="str">
        <f t="shared" si="176"/>
        <v/>
      </c>
      <c r="CJ82" s="72" t="str">
        <f t="shared" si="177"/>
        <v/>
      </c>
      <c r="CK82" s="72" t="str">
        <f t="shared" si="177"/>
        <v/>
      </c>
      <c r="CL82" s="72" t="str">
        <f t="shared" si="177"/>
        <v/>
      </c>
      <c r="CM82" s="72" t="str">
        <f t="shared" si="178"/>
        <v/>
      </c>
      <c r="CN82" s="72" t="str">
        <f t="shared" si="179"/>
        <v/>
      </c>
      <c r="CO82" s="72" t="str">
        <f t="shared" si="180"/>
        <v/>
      </c>
      <c r="CP82" s="72" t="str">
        <f t="shared" si="181"/>
        <v/>
      </c>
      <c r="CQ82" s="72" t="str">
        <f t="shared" si="182"/>
        <v/>
      </c>
      <c r="CR82" s="72" t="str">
        <f t="shared" si="183"/>
        <v/>
      </c>
      <c r="CS82" s="72" t="str">
        <f t="shared" si="184"/>
        <v/>
      </c>
      <c r="CT82" s="72" t="str">
        <f t="shared" si="185"/>
        <v/>
      </c>
      <c r="CU82" s="72"/>
      <c r="CV82" s="72"/>
      <c r="CW82" s="73"/>
    </row>
    <row r="83" spans="1:101">
      <c r="A83" s="82"/>
      <c r="B83" s="74"/>
      <c r="C83" s="71" t="str">
        <f t="shared" si="94"/>
        <v xml:space="preserve">zéro DH </v>
      </c>
      <c r="D83" s="72" t="str">
        <f t="shared" si="95"/>
        <v xml:space="preserve">Zéro DH </v>
      </c>
      <c r="E83" s="72">
        <f t="shared" si="96"/>
        <v>0</v>
      </c>
      <c r="F83" s="72">
        <f t="shared" si="97"/>
        <v>0</v>
      </c>
      <c r="G83" s="72">
        <f t="shared" si="98"/>
        <v>0</v>
      </c>
      <c r="H83" s="72">
        <f t="shared" si="99"/>
        <v>0</v>
      </c>
      <c r="I83" s="72">
        <f t="shared" si="100"/>
        <v>0</v>
      </c>
      <c r="J83" s="72"/>
      <c r="K83" s="72">
        <f t="shared" si="101"/>
        <v>0</v>
      </c>
      <c r="L83" s="72">
        <f t="shared" si="102"/>
        <v>0</v>
      </c>
      <c r="M83" s="72">
        <f t="shared" si="103"/>
        <v>0</v>
      </c>
      <c r="N83" s="72">
        <f t="shared" si="104"/>
        <v>0</v>
      </c>
      <c r="O83" s="72">
        <f t="shared" si="105"/>
        <v>0</v>
      </c>
      <c r="P83" s="72">
        <f t="shared" si="106"/>
        <v>0</v>
      </c>
      <c r="Q83" s="72">
        <f t="shared" si="107"/>
        <v>0</v>
      </c>
      <c r="R83" s="72">
        <f t="shared" si="108"/>
        <v>0</v>
      </c>
      <c r="S83" s="72">
        <f t="shared" si="109"/>
        <v>0</v>
      </c>
      <c r="T83" s="72">
        <f t="shared" si="110"/>
        <v>0</v>
      </c>
      <c r="U83" s="72">
        <f t="shared" si="111"/>
        <v>0</v>
      </c>
      <c r="V83" s="72">
        <f t="shared" si="112"/>
        <v>0</v>
      </c>
      <c r="W83" s="72">
        <f t="shared" si="113"/>
        <v>0</v>
      </c>
      <c r="X83" s="72">
        <f t="shared" si="114"/>
        <v>0</v>
      </c>
      <c r="Y83" s="72" t="str">
        <f t="shared" si="115"/>
        <v/>
      </c>
      <c r="Z83" s="72" t="str">
        <f t="shared" si="116"/>
        <v/>
      </c>
      <c r="AA83" s="72" t="str">
        <f t="shared" si="117"/>
        <v/>
      </c>
      <c r="AB83" s="72" t="str">
        <f t="shared" si="118"/>
        <v/>
      </c>
      <c r="AC83" s="72" t="str">
        <f t="shared" si="119"/>
        <v/>
      </c>
      <c r="AD83" s="72" t="str">
        <f t="shared" si="120"/>
        <v/>
      </c>
      <c r="AE83" s="72" t="str">
        <f t="shared" si="121"/>
        <v/>
      </c>
      <c r="AF83" s="72" t="str">
        <f t="shared" si="122"/>
        <v/>
      </c>
      <c r="AG83" s="72" t="str">
        <f t="shared" si="123"/>
        <v/>
      </c>
      <c r="AH83" s="72" t="str">
        <f t="shared" si="124"/>
        <v/>
      </c>
      <c r="AI83" s="72" t="str">
        <f t="shared" si="125"/>
        <v xml:space="preserve">zéro </v>
      </c>
      <c r="AJ83" s="72" t="str">
        <f t="shared" si="126"/>
        <v/>
      </c>
      <c r="AK83" s="72" t="str">
        <f t="shared" si="127"/>
        <v/>
      </c>
      <c r="AL83" s="72" t="str">
        <f t="shared" si="128"/>
        <v/>
      </c>
      <c r="AM83" s="72" t="str">
        <f t="shared" si="129"/>
        <v xml:space="preserve">DH </v>
      </c>
      <c r="AN83" s="72" t="str">
        <f t="shared" si="130"/>
        <v/>
      </c>
      <c r="AO83" s="72" t="str">
        <f t="shared" si="131"/>
        <v/>
      </c>
      <c r="AP83" s="72" t="str">
        <f t="shared" si="132"/>
        <v/>
      </c>
      <c r="AQ83" s="72" t="str">
        <f t="shared" si="133"/>
        <v/>
      </c>
      <c r="AR83" s="72" t="str">
        <f t="shared" si="134"/>
        <v xml:space="preserve"> </v>
      </c>
      <c r="AS83" s="72" t="str">
        <f t="shared" si="135"/>
        <v xml:space="preserve">cents </v>
      </c>
      <c r="AT83" s="72" t="str">
        <f t="shared" si="136"/>
        <v/>
      </c>
      <c r="AU83" s="72" t="str">
        <f t="shared" si="137"/>
        <v/>
      </c>
      <c r="AV83" s="72">
        <f t="shared" si="138"/>
        <v>0</v>
      </c>
      <c r="AW83" s="72" t="str">
        <f t="shared" si="139"/>
        <v xml:space="preserve">cents </v>
      </c>
      <c r="AX83" s="72" t="str">
        <f t="shared" si="140"/>
        <v/>
      </c>
      <c r="AY83" s="72" t="str">
        <f t="shared" si="141"/>
        <v/>
      </c>
      <c r="AZ83" s="72">
        <f t="shared" si="142"/>
        <v>0</v>
      </c>
      <c r="BA83" s="72" t="str">
        <f t="shared" si="143"/>
        <v xml:space="preserve">cents </v>
      </c>
      <c r="BB83" s="72" t="str">
        <f t="shared" si="144"/>
        <v/>
      </c>
      <c r="BC83" s="72" t="str">
        <f t="shared" si="145"/>
        <v/>
      </c>
      <c r="BD83" s="72" t="str">
        <f t="shared" si="146"/>
        <v/>
      </c>
      <c r="BE83" s="72" t="str">
        <f t="shared" si="147"/>
        <v/>
      </c>
      <c r="BF83" s="72" t="str">
        <f t="shared" si="148"/>
        <v/>
      </c>
      <c r="BG83" s="72" t="str">
        <f t="shared" si="149"/>
        <v/>
      </c>
      <c r="BH83" s="72" t="str">
        <f t="shared" si="150"/>
        <v/>
      </c>
      <c r="BI83" s="72" t="str">
        <f t="shared" si="151"/>
        <v/>
      </c>
      <c r="BJ83" s="72" t="str">
        <f t="shared" si="152"/>
        <v/>
      </c>
      <c r="BK83" s="72" t="str">
        <f t="shared" si="153"/>
        <v/>
      </c>
      <c r="BL83" s="72" t="str">
        <f t="shared" si="154"/>
        <v/>
      </c>
      <c r="BM83" s="72" t="str">
        <f t="shared" si="155"/>
        <v/>
      </c>
      <c r="BN83" s="72" t="str">
        <f t="shared" si="156"/>
        <v/>
      </c>
      <c r="BO83" s="72" t="str">
        <f t="shared" si="157"/>
        <v/>
      </c>
      <c r="BP83" s="72" t="str">
        <f t="shared" si="158"/>
        <v/>
      </c>
      <c r="BQ83" s="72" t="str">
        <f t="shared" si="159"/>
        <v/>
      </c>
      <c r="BR83" s="72" t="str">
        <f t="shared" si="160"/>
        <v/>
      </c>
      <c r="BS83" s="72" t="str">
        <f t="shared" si="161"/>
        <v/>
      </c>
      <c r="BT83" s="72" t="str">
        <f t="shared" si="162"/>
        <v/>
      </c>
      <c r="BU83" s="72" t="str">
        <f t="shared" si="163"/>
        <v/>
      </c>
      <c r="BV83" s="72" t="str">
        <f t="shared" si="164"/>
        <v/>
      </c>
      <c r="BW83" s="72">
        <f t="shared" si="165"/>
        <v>0</v>
      </c>
      <c r="BX83" s="72" t="str">
        <f t="shared" si="166"/>
        <v/>
      </c>
      <c r="BY83" s="72" t="str">
        <f t="shared" si="167"/>
        <v/>
      </c>
      <c r="BZ83" s="72" t="str">
        <f t="shared" si="168"/>
        <v/>
      </c>
      <c r="CA83" s="72">
        <f t="shared" si="169"/>
        <v>0</v>
      </c>
      <c r="CB83" s="72" t="str">
        <f t="shared" si="170"/>
        <v/>
      </c>
      <c r="CC83" s="72">
        <f t="shared" si="171"/>
        <v>0</v>
      </c>
      <c r="CD83" s="72" t="str">
        <f t="shared" si="172"/>
        <v/>
      </c>
      <c r="CE83" s="72" t="str">
        <f t="shared" si="173"/>
        <v/>
      </c>
      <c r="CF83" s="72">
        <f t="shared" si="174"/>
        <v>0</v>
      </c>
      <c r="CG83" s="72" t="str">
        <f t="shared" si="175"/>
        <v/>
      </c>
      <c r="CH83" s="72" t="str">
        <f t="shared" si="175"/>
        <v/>
      </c>
      <c r="CI83" s="72" t="str">
        <f t="shared" si="176"/>
        <v/>
      </c>
      <c r="CJ83" s="72" t="str">
        <f t="shared" si="177"/>
        <v/>
      </c>
      <c r="CK83" s="72" t="str">
        <f t="shared" si="177"/>
        <v/>
      </c>
      <c r="CL83" s="72" t="str">
        <f t="shared" si="177"/>
        <v/>
      </c>
      <c r="CM83" s="72" t="str">
        <f t="shared" si="178"/>
        <v/>
      </c>
      <c r="CN83" s="72" t="str">
        <f t="shared" si="179"/>
        <v/>
      </c>
      <c r="CO83" s="72" t="str">
        <f t="shared" si="180"/>
        <v/>
      </c>
      <c r="CP83" s="72" t="str">
        <f t="shared" si="181"/>
        <v/>
      </c>
      <c r="CQ83" s="72" t="str">
        <f t="shared" si="182"/>
        <v/>
      </c>
      <c r="CR83" s="72" t="str">
        <f t="shared" si="183"/>
        <v/>
      </c>
      <c r="CS83" s="72" t="str">
        <f t="shared" si="184"/>
        <v/>
      </c>
      <c r="CT83" s="72" t="str">
        <f t="shared" si="185"/>
        <v/>
      </c>
      <c r="CU83" s="72"/>
      <c r="CV83" s="72"/>
      <c r="CW83" s="73"/>
    </row>
    <row r="84" spans="1:101">
      <c r="A84" s="82"/>
      <c r="B84" s="74"/>
      <c r="C84" s="71" t="str">
        <f t="shared" si="94"/>
        <v xml:space="preserve">zéro DH </v>
      </c>
      <c r="D84" s="72" t="str">
        <f t="shared" si="95"/>
        <v xml:space="preserve">Zéro DH </v>
      </c>
      <c r="E84" s="72">
        <f t="shared" si="96"/>
        <v>0</v>
      </c>
      <c r="F84" s="72">
        <f t="shared" si="97"/>
        <v>0</v>
      </c>
      <c r="G84" s="72">
        <f t="shared" si="98"/>
        <v>0</v>
      </c>
      <c r="H84" s="72">
        <f t="shared" si="99"/>
        <v>0</v>
      </c>
      <c r="I84" s="72">
        <f t="shared" si="100"/>
        <v>0</v>
      </c>
      <c r="J84" s="72"/>
      <c r="K84" s="72">
        <f t="shared" si="101"/>
        <v>0</v>
      </c>
      <c r="L84" s="72">
        <f t="shared" si="102"/>
        <v>0</v>
      </c>
      <c r="M84" s="72">
        <f t="shared" si="103"/>
        <v>0</v>
      </c>
      <c r="N84" s="72">
        <f t="shared" si="104"/>
        <v>0</v>
      </c>
      <c r="O84" s="72">
        <f t="shared" si="105"/>
        <v>0</v>
      </c>
      <c r="P84" s="72">
        <f t="shared" si="106"/>
        <v>0</v>
      </c>
      <c r="Q84" s="72">
        <f t="shared" si="107"/>
        <v>0</v>
      </c>
      <c r="R84" s="72">
        <f t="shared" si="108"/>
        <v>0</v>
      </c>
      <c r="S84" s="72">
        <f t="shared" si="109"/>
        <v>0</v>
      </c>
      <c r="T84" s="72">
        <f t="shared" si="110"/>
        <v>0</v>
      </c>
      <c r="U84" s="72">
        <f t="shared" si="111"/>
        <v>0</v>
      </c>
      <c r="V84" s="72">
        <f t="shared" si="112"/>
        <v>0</v>
      </c>
      <c r="W84" s="72">
        <f t="shared" si="113"/>
        <v>0</v>
      </c>
      <c r="X84" s="72">
        <f t="shared" si="114"/>
        <v>0</v>
      </c>
      <c r="Y84" s="72" t="str">
        <f t="shared" si="115"/>
        <v/>
      </c>
      <c r="Z84" s="72" t="str">
        <f t="shared" si="116"/>
        <v/>
      </c>
      <c r="AA84" s="72" t="str">
        <f t="shared" si="117"/>
        <v/>
      </c>
      <c r="AB84" s="72" t="str">
        <f t="shared" si="118"/>
        <v/>
      </c>
      <c r="AC84" s="72" t="str">
        <f t="shared" si="119"/>
        <v/>
      </c>
      <c r="AD84" s="72" t="str">
        <f t="shared" si="120"/>
        <v/>
      </c>
      <c r="AE84" s="72" t="str">
        <f t="shared" si="121"/>
        <v/>
      </c>
      <c r="AF84" s="72" t="str">
        <f t="shared" si="122"/>
        <v/>
      </c>
      <c r="AG84" s="72" t="str">
        <f t="shared" si="123"/>
        <v/>
      </c>
      <c r="AH84" s="72" t="str">
        <f t="shared" si="124"/>
        <v/>
      </c>
      <c r="AI84" s="72" t="str">
        <f t="shared" si="125"/>
        <v xml:space="preserve">zéro </v>
      </c>
      <c r="AJ84" s="72" t="str">
        <f t="shared" si="126"/>
        <v/>
      </c>
      <c r="AK84" s="72" t="str">
        <f t="shared" si="127"/>
        <v/>
      </c>
      <c r="AL84" s="72" t="str">
        <f t="shared" si="128"/>
        <v/>
      </c>
      <c r="AM84" s="72" t="str">
        <f t="shared" si="129"/>
        <v xml:space="preserve">DH </v>
      </c>
      <c r="AN84" s="72" t="str">
        <f t="shared" si="130"/>
        <v/>
      </c>
      <c r="AO84" s="72" t="str">
        <f t="shared" si="131"/>
        <v/>
      </c>
      <c r="AP84" s="72" t="str">
        <f t="shared" si="132"/>
        <v/>
      </c>
      <c r="AQ84" s="72" t="str">
        <f t="shared" si="133"/>
        <v/>
      </c>
      <c r="AR84" s="72" t="str">
        <f t="shared" si="134"/>
        <v xml:space="preserve"> </v>
      </c>
      <c r="AS84" s="72" t="str">
        <f t="shared" si="135"/>
        <v xml:space="preserve">cents </v>
      </c>
      <c r="AT84" s="72" t="str">
        <f t="shared" si="136"/>
        <v/>
      </c>
      <c r="AU84" s="72" t="str">
        <f t="shared" si="137"/>
        <v/>
      </c>
      <c r="AV84" s="72">
        <f t="shared" si="138"/>
        <v>0</v>
      </c>
      <c r="AW84" s="72" t="str">
        <f t="shared" si="139"/>
        <v xml:space="preserve">cents </v>
      </c>
      <c r="AX84" s="72" t="str">
        <f t="shared" si="140"/>
        <v/>
      </c>
      <c r="AY84" s="72" t="str">
        <f t="shared" si="141"/>
        <v/>
      </c>
      <c r="AZ84" s="72">
        <f t="shared" si="142"/>
        <v>0</v>
      </c>
      <c r="BA84" s="72" t="str">
        <f t="shared" si="143"/>
        <v xml:space="preserve">cents </v>
      </c>
      <c r="BB84" s="72" t="str">
        <f t="shared" si="144"/>
        <v/>
      </c>
      <c r="BC84" s="72" t="str">
        <f t="shared" si="145"/>
        <v/>
      </c>
      <c r="BD84" s="72" t="str">
        <f t="shared" si="146"/>
        <v/>
      </c>
      <c r="BE84" s="72" t="str">
        <f t="shared" si="147"/>
        <v/>
      </c>
      <c r="BF84" s="72" t="str">
        <f t="shared" si="148"/>
        <v/>
      </c>
      <c r="BG84" s="72" t="str">
        <f t="shared" si="149"/>
        <v/>
      </c>
      <c r="BH84" s="72" t="str">
        <f t="shared" si="150"/>
        <v/>
      </c>
      <c r="BI84" s="72" t="str">
        <f t="shared" si="151"/>
        <v/>
      </c>
      <c r="BJ84" s="72" t="str">
        <f t="shared" si="152"/>
        <v/>
      </c>
      <c r="BK84" s="72" t="str">
        <f t="shared" si="153"/>
        <v/>
      </c>
      <c r="BL84" s="72" t="str">
        <f t="shared" si="154"/>
        <v/>
      </c>
      <c r="BM84" s="72" t="str">
        <f t="shared" si="155"/>
        <v/>
      </c>
      <c r="BN84" s="72" t="str">
        <f t="shared" si="156"/>
        <v/>
      </c>
      <c r="BO84" s="72" t="str">
        <f t="shared" si="157"/>
        <v/>
      </c>
      <c r="BP84" s="72" t="str">
        <f t="shared" si="158"/>
        <v/>
      </c>
      <c r="BQ84" s="72" t="str">
        <f t="shared" si="159"/>
        <v/>
      </c>
      <c r="BR84" s="72" t="str">
        <f t="shared" si="160"/>
        <v/>
      </c>
      <c r="BS84" s="72" t="str">
        <f t="shared" si="161"/>
        <v/>
      </c>
      <c r="BT84" s="72" t="str">
        <f t="shared" si="162"/>
        <v/>
      </c>
      <c r="BU84" s="72" t="str">
        <f t="shared" si="163"/>
        <v/>
      </c>
      <c r="BV84" s="72" t="str">
        <f t="shared" si="164"/>
        <v/>
      </c>
      <c r="BW84" s="72">
        <f t="shared" si="165"/>
        <v>0</v>
      </c>
      <c r="BX84" s="72" t="str">
        <f t="shared" si="166"/>
        <v/>
      </c>
      <c r="BY84" s="72" t="str">
        <f t="shared" si="167"/>
        <v/>
      </c>
      <c r="BZ84" s="72" t="str">
        <f t="shared" si="168"/>
        <v/>
      </c>
      <c r="CA84" s="72">
        <f t="shared" si="169"/>
        <v>0</v>
      </c>
      <c r="CB84" s="72" t="str">
        <f t="shared" si="170"/>
        <v/>
      </c>
      <c r="CC84" s="72">
        <f t="shared" si="171"/>
        <v>0</v>
      </c>
      <c r="CD84" s="72" t="str">
        <f t="shared" si="172"/>
        <v/>
      </c>
      <c r="CE84" s="72" t="str">
        <f t="shared" si="173"/>
        <v/>
      </c>
      <c r="CF84" s="72">
        <f t="shared" si="174"/>
        <v>0</v>
      </c>
      <c r="CG84" s="72" t="str">
        <f t="shared" si="175"/>
        <v/>
      </c>
      <c r="CH84" s="72" t="str">
        <f t="shared" si="175"/>
        <v/>
      </c>
      <c r="CI84" s="72" t="str">
        <f t="shared" si="176"/>
        <v/>
      </c>
      <c r="CJ84" s="72" t="str">
        <f t="shared" si="177"/>
        <v/>
      </c>
      <c r="CK84" s="72" t="str">
        <f t="shared" si="177"/>
        <v/>
      </c>
      <c r="CL84" s="72" t="str">
        <f t="shared" si="177"/>
        <v/>
      </c>
      <c r="CM84" s="72" t="str">
        <f t="shared" si="178"/>
        <v/>
      </c>
      <c r="CN84" s="72" t="str">
        <f t="shared" si="179"/>
        <v/>
      </c>
      <c r="CO84" s="72" t="str">
        <f t="shared" si="180"/>
        <v/>
      </c>
      <c r="CP84" s="72" t="str">
        <f t="shared" si="181"/>
        <v/>
      </c>
      <c r="CQ84" s="72" t="str">
        <f t="shared" si="182"/>
        <v/>
      </c>
      <c r="CR84" s="72" t="str">
        <f t="shared" si="183"/>
        <v/>
      </c>
      <c r="CS84" s="72" t="str">
        <f t="shared" si="184"/>
        <v/>
      </c>
      <c r="CT84" s="72" t="str">
        <f t="shared" si="185"/>
        <v/>
      </c>
      <c r="CU84" s="72"/>
      <c r="CV84" s="72"/>
      <c r="CW84" s="73"/>
    </row>
    <row r="85" spans="1:101">
      <c r="A85" s="82"/>
      <c r="B85" s="74"/>
      <c r="C85" s="71" t="str">
        <f t="shared" si="94"/>
        <v xml:space="preserve">zéro DH </v>
      </c>
      <c r="D85" s="72" t="str">
        <f t="shared" si="95"/>
        <v xml:space="preserve">Zéro DH </v>
      </c>
      <c r="E85" s="72">
        <f t="shared" si="96"/>
        <v>0</v>
      </c>
      <c r="F85" s="72">
        <f t="shared" si="97"/>
        <v>0</v>
      </c>
      <c r="G85" s="72">
        <f t="shared" si="98"/>
        <v>0</v>
      </c>
      <c r="H85" s="72">
        <f t="shared" si="99"/>
        <v>0</v>
      </c>
      <c r="I85" s="72">
        <f t="shared" si="100"/>
        <v>0</v>
      </c>
      <c r="J85" s="72"/>
      <c r="K85" s="72">
        <f t="shared" si="101"/>
        <v>0</v>
      </c>
      <c r="L85" s="72">
        <f t="shared" si="102"/>
        <v>0</v>
      </c>
      <c r="M85" s="72">
        <f t="shared" si="103"/>
        <v>0</v>
      </c>
      <c r="N85" s="72">
        <f t="shared" si="104"/>
        <v>0</v>
      </c>
      <c r="O85" s="72">
        <f t="shared" si="105"/>
        <v>0</v>
      </c>
      <c r="P85" s="72">
        <f t="shared" si="106"/>
        <v>0</v>
      </c>
      <c r="Q85" s="72">
        <f t="shared" si="107"/>
        <v>0</v>
      </c>
      <c r="R85" s="72">
        <f t="shared" si="108"/>
        <v>0</v>
      </c>
      <c r="S85" s="72">
        <f t="shared" si="109"/>
        <v>0</v>
      </c>
      <c r="T85" s="72">
        <f t="shared" si="110"/>
        <v>0</v>
      </c>
      <c r="U85" s="72">
        <f t="shared" si="111"/>
        <v>0</v>
      </c>
      <c r="V85" s="72">
        <f t="shared" si="112"/>
        <v>0</v>
      </c>
      <c r="W85" s="72">
        <f t="shared" si="113"/>
        <v>0</v>
      </c>
      <c r="X85" s="72">
        <f t="shared" si="114"/>
        <v>0</v>
      </c>
      <c r="Y85" s="72" t="str">
        <f t="shared" si="115"/>
        <v/>
      </c>
      <c r="Z85" s="72" t="str">
        <f t="shared" si="116"/>
        <v/>
      </c>
      <c r="AA85" s="72" t="str">
        <f t="shared" si="117"/>
        <v/>
      </c>
      <c r="AB85" s="72" t="str">
        <f t="shared" si="118"/>
        <v/>
      </c>
      <c r="AC85" s="72" t="str">
        <f t="shared" si="119"/>
        <v/>
      </c>
      <c r="AD85" s="72" t="str">
        <f t="shared" si="120"/>
        <v/>
      </c>
      <c r="AE85" s="72" t="str">
        <f t="shared" si="121"/>
        <v/>
      </c>
      <c r="AF85" s="72" t="str">
        <f t="shared" si="122"/>
        <v/>
      </c>
      <c r="AG85" s="72" t="str">
        <f t="shared" si="123"/>
        <v/>
      </c>
      <c r="AH85" s="72" t="str">
        <f t="shared" si="124"/>
        <v/>
      </c>
      <c r="AI85" s="72" t="str">
        <f t="shared" si="125"/>
        <v xml:space="preserve">zéro </v>
      </c>
      <c r="AJ85" s="72" t="str">
        <f t="shared" si="126"/>
        <v/>
      </c>
      <c r="AK85" s="72" t="str">
        <f t="shared" si="127"/>
        <v/>
      </c>
      <c r="AL85" s="72" t="str">
        <f t="shared" si="128"/>
        <v/>
      </c>
      <c r="AM85" s="72" t="str">
        <f t="shared" si="129"/>
        <v xml:space="preserve">DH </v>
      </c>
      <c r="AN85" s="72" t="str">
        <f t="shared" si="130"/>
        <v/>
      </c>
      <c r="AO85" s="72" t="str">
        <f t="shared" si="131"/>
        <v/>
      </c>
      <c r="AP85" s="72" t="str">
        <f t="shared" si="132"/>
        <v/>
      </c>
      <c r="AQ85" s="72" t="str">
        <f t="shared" si="133"/>
        <v/>
      </c>
      <c r="AR85" s="72" t="str">
        <f t="shared" si="134"/>
        <v xml:space="preserve"> </v>
      </c>
      <c r="AS85" s="72" t="str">
        <f t="shared" si="135"/>
        <v xml:space="preserve">cents </v>
      </c>
      <c r="AT85" s="72" t="str">
        <f t="shared" si="136"/>
        <v/>
      </c>
      <c r="AU85" s="72" t="str">
        <f t="shared" si="137"/>
        <v/>
      </c>
      <c r="AV85" s="72">
        <f t="shared" si="138"/>
        <v>0</v>
      </c>
      <c r="AW85" s="72" t="str">
        <f t="shared" si="139"/>
        <v xml:space="preserve">cents </v>
      </c>
      <c r="AX85" s="72" t="str">
        <f t="shared" si="140"/>
        <v/>
      </c>
      <c r="AY85" s="72" t="str">
        <f t="shared" si="141"/>
        <v/>
      </c>
      <c r="AZ85" s="72">
        <f t="shared" si="142"/>
        <v>0</v>
      </c>
      <c r="BA85" s="72" t="str">
        <f t="shared" si="143"/>
        <v xml:space="preserve">cents </v>
      </c>
      <c r="BB85" s="72" t="str">
        <f t="shared" si="144"/>
        <v/>
      </c>
      <c r="BC85" s="72" t="str">
        <f t="shared" si="145"/>
        <v/>
      </c>
      <c r="BD85" s="72" t="str">
        <f t="shared" si="146"/>
        <v/>
      </c>
      <c r="BE85" s="72" t="str">
        <f t="shared" si="147"/>
        <v/>
      </c>
      <c r="BF85" s="72" t="str">
        <f t="shared" si="148"/>
        <v/>
      </c>
      <c r="BG85" s="72" t="str">
        <f t="shared" si="149"/>
        <v/>
      </c>
      <c r="BH85" s="72" t="str">
        <f t="shared" si="150"/>
        <v/>
      </c>
      <c r="BI85" s="72" t="str">
        <f t="shared" si="151"/>
        <v/>
      </c>
      <c r="BJ85" s="72" t="str">
        <f t="shared" si="152"/>
        <v/>
      </c>
      <c r="BK85" s="72" t="str">
        <f t="shared" si="153"/>
        <v/>
      </c>
      <c r="BL85" s="72" t="str">
        <f t="shared" si="154"/>
        <v/>
      </c>
      <c r="BM85" s="72" t="str">
        <f t="shared" si="155"/>
        <v/>
      </c>
      <c r="BN85" s="72" t="str">
        <f t="shared" si="156"/>
        <v/>
      </c>
      <c r="BO85" s="72" t="str">
        <f t="shared" si="157"/>
        <v/>
      </c>
      <c r="BP85" s="72" t="str">
        <f t="shared" si="158"/>
        <v/>
      </c>
      <c r="BQ85" s="72" t="str">
        <f t="shared" si="159"/>
        <v/>
      </c>
      <c r="BR85" s="72" t="str">
        <f t="shared" si="160"/>
        <v/>
      </c>
      <c r="BS85" s="72" t="str">
        <f t="shared" si="161"/>
        <v/>
      </c>
      <c r="BT85" s="72" t="str">
        <f t="shared" si="162"/>
        <v/>
      </c>
      <c r="BU85" s="72" t="str">
        <f t="shared" si="163"/>
        <v/>
      </c>
      <c r="BV85" s="72" t="str">
        <f t="shared" si="164"/>
        <v/>
      </c>
      <c r="BW85" s="72">
        <f t="shared" si="165"/>
        <v>0</v>
      </c>
      <c r="BX85" s="72" t="str">
        <f t="shared" si="166"/>
        <v/>
      </c>
      <c r="BY85" s="72" t="str">
        <f t="shared" si="167"/>
        <v/>
      </c>
      <c r="BZ85" s="72" t="str">
        <f t="shared" si="168"/>
        <v/>
      </c>
      <c r="CA85" s="72">
        <f t="shared" si="169"/>
        <v>0</v>
      </c>
      <c r="CB85" s="72" t="str">
        <f t="shared" si="170"/>
        <v/>
      </c>
      <c r="CC85" s="72">
        <f t="shared" si="171"/>
        <v>0</v>
      </c>
      <c r="CD85" s="72" t="str">
        <f t="shared" si="172"/>
        <v/>
      </c>
      <c r="CE85" s="72" t="str">
        <f t="shared" si="173"/>
        <v/>
      </c>
      <c r="CF85" s="72">
        <f t="shared" si="174"/>
        <v>0</v>
      </c>
      <c r="CG85" s="72" t="str">
        <f t="shared" si="175"/>
        <v/>
      </c>
      <c r="CH85" s="72" t="str">
        <f t="shared" si="175"/>
        <v/>
      </c>
      <c r="CI85" s="72" t="str">
        <f t="shared" si="176"/>
        <v/>
      </c>
      <c r="CJ85" s="72" t="str">
        <f t="shared" si="177"/>
        <v/>
      </c>
      <c r="CK85" s="72" t="str">
        <f t="shared" si="177"/>
        <v/>
      </c>
      <c r="CL85" s="72" t="str">
        <f t="shared" si="177"/>
        <v/>
      </c>
      <c r="CM85" s="72" t="str">
        <f t="shared" si="178"/>
        <v/>
      </c>
      <c r="CN85" s="72" t="str">
        <f t="shared" si="179"/>
        <v/>
      </c>
      <c r="CO85" s="72" t="str">
        <f t="shared" si="180"/>
        <v/>
      </c>
      <c r="CP85" s="72" t="str">
        <f t="shared" si="181"/>
        <v/>
      </c>
      <c r="CQ85" s="72" t="str">
        <f t="shared" si="182"/>
        <v/>
      </c>
      <c r="CR85" s="72" t="str">
        <f t="shared" si="183"/>
        <v/>
      </c>
      <c r="CS85" s="72" t="str">
        <f t="shared" si="184"/>
        <v/>
      </c>
      <c r="CT85" s="72" t="str">
        <f t="shared" si="185"/>
        <v/>
      </c>
      <c r="CU85" s="72"/>
      <c r="CV85" s="72"/>
      <c r="CW85" s="73"/>
    </row>
    <row r="86" spans="1:101">
      <c r="A86" s="82"/>
      <c r="B86" s="74"/>
      <c r="C86" s="71" t="str">
        <f t="shared" si="94"/>
        <v xml:space="preserve">zéro DH </v>
      </c>
      <c r="D86" s="72" t="str">
        <f t="shared" si="95"/>
        <v xml:space="preserve">Zéro DH </v>
      </c>
      <c r="E86" s="72">
        <f t="shared" si="96"/>
        <v>0</v>
      </c>
      <c r="F86" s="72">
        <f t="shared" si="97"/>
        <v>0</v>
      </c>
      <c r="G86" s="72">
        <f t="shared" si="98"/>
        <v>0</v>
      </c>
      <c r="H86" s="72">
        <f t="shared" si="99"/>
        <v>0</v>
      </c>
      <c r="I86" s="72">
        <f t="shared" si="100"/>
        <v>0</v>
      </c>
      <c r="J86" s="72"/>
      <c r="K86" s="72">
        <f t="shared" si="101"/>
        <v>0</v>
      </c>
      <c r="L86" s="72">
        <f t="shared" si="102"/>
        <v>0</v>
      </c>
      <c r="M86" s="72">
        <f t="shared" si="103"/>
        <v>0</v>
      </c>
      <c r="N86" s="72">
        <f t="shared" si="104"/>
        <v>0</v>
      </c>
      <c r="O86" s="72">
        <f t="shared" si="105"/>
        <v>0</v>
      </c>
      <c r="P86" s="72">
        <f t="shared" si="106"/>
        <v>0</v>
      </c>
      <c r="Q86" s="72">
        <f t="shared" si="107"/>
        <v>0</v>
      </c>
      <c r="R86" s="72">
        <f t="shared" si="108"/>
        <v>0</v>
      </c>
      <c r="S86" s="72">
        <f t="shared" si="109"/>
        <v>0</v>
      </c>
      <c r="T86" s="72">
        <f t="shared" si="110"/>
        <v>0</v>
      </c>
      <c r="U86" s="72">
        <f t="shared" si="111"/>
        <v>0</v>
      </c>
      <c r="V86" s="72">
        <f t="shared" si="112"/>
        <v>0</v>
      </c>
      <c r="W86" s="72">
        <f t="shared" si="113"/>
        <v>0</v>
      </c>
      <c r="X86" s="72">
        <f t="shared" si="114"/>
        <v>0</v>
      </c>
      <c r="Y86" s="72" t="str">
        <f t="shared" si="115"/>
        <v/>
      </c>
      <c r="Z86" s="72" t="str">
        <f t="shared" si="116"/>
        <v/>
      </c>
      <c r="AA86" s="72" t="str">
        <f t="shared" si="117"/>
        <v/>
      </c>
      <c r="AB86" s="72" t="str">
        <f t="shared" si="118"/>
        <v/>
      </c>
      <c r="AC86" s="72" t="str">
        <f t="shared" si="119"/>
        <v/>
      </c>
      <c r="AD86" s="72" t="str">
        <f t="shared" si="120"/>
        <v/>
      </c>
      <c r="AE86" s="72" t="str">
        <f t="shared" si="121"/>
        <v/>
      </c>
      <c r="AF86" s="72" t="str">
        <f t="shared" si="122"/>
        <v/>
      </c>
      <c r="AG86" s="72" t="str">
        <f t="shared" si="123"/>
        <v/>
      </c>
      <c r="AH86" s="72" t="str">
        <f t="shared" si="124"/>
        <v/>
      </c>
      <c r="AI86" s="72" t="str">
        <f t="shared" si="125"/>
        <v xml:space="preserve">zéro </v>
      </c>
      <c r="AJ86" s="72" t="str">
        <f t="shared" si="126"/>
        <v/>
      </c>
      <c r="AK86" s="72" t="str">
        <f t="shared" si="127"/>
        <v/>
      </c>
      <c r="AL86" s="72" t="str">
        <f t="shared" si="128"/>
        <v/>
      </c>
      <c r="AM86" s="72" t="str">
        <f t="shared" si="129"/>
        <v xml:space="preserve">DH </v>
      </c>
      <c r="AN86" s="72" t="str">
        <f t="shared" si="130"/>
        <v/>
      </c>
      <c r="AO86" s="72" t="str">
        <f t="shared" si="131"/>
        <v/>
      </c>
      <c r="AP86" s="72" t="str">
        <f t="shared" si="132"/>
        <v/>
      </c>
      <c r="AQ86" s="72" t="str">
        <f t="shared" si="133"/>
        <v/>
      </c>
      <c r="AR86" s="72" t="str">
        <f t="shared" si="134"/>
        <v xml:space="preserve"> </v>
      </c>
      <c r="AS86" s="72" t="str">
        <f t="shared" si="135"/>
        <v xml:space="preserve">cents </v>
      </c>
      <c r="AT86" s="72" t="str">
        <f t="shared" si="136"/>
        <v/>
      </c>
      <c r="AU86" s="72" t="str">
        <f t="shared" si="137"/>
        <v/>
      </c>
      <c r="AV86" s="72">
        <f t="shared" si="138"/>
        <v>0</v>
      </c>
      <c r="AW86" s="72" t="str">
        <f t="shared" si="139"/>
        <v xml:space="preserve">cents </v>
      </c>
      <c r="AX86" s="72" t="str">
        <f t="shared" si="140"/>
        <v/>
      </c>
      <c r="AY86" s="72" t="str">
        <f t="shared" si="141"/>
        <v/>
      </c>
      <c r="AZ86" s="72">
        <f t="shared" si="142"/>
        <v>0</v>
      </c>
      <c r="BA86" s="72" t="str">
        <f t="shared" si="143"/>
        <v xml:space="preserve">cents </v>
      </c>
      <c r="BB86" s="72" t="str">
        <f t="shared" si="144"/>
        <v/>
      </c>
      <c r="BC86" s="72" t="str">
        <f t="shared" si="145"/>
        <v/>
      </c>
      <c r="BD86" s="72" t="str">
        <f t="shared" si="146"/>
        <v/>
      </c>
      <c r="BE86" s="72" t="str">
        <f t="shared" si="147"/>
        <v/>
      </c>
      <c r="BF86" s="72" t="str">
        <f t="shared" si="148"/>
        <v/>
      </c>
      <c r="BG86" s="72" t="str">
        <f t="shared" si="149"/>
        <v/>
      </c>
      <c r="BH86" s="72" t="str">
        <f t="shared" si="150"/>
        <v/>
      </c>
      <c r="BI86" s="72" t="str">
        <f t="shared" si="151"/>
        <v/>
      </c>
      <c r="BJ86" s="72" t="str">
        <f t="shared" si="152"/>
        <v/>
      </c>
      <c r="BK86" s="72" t="str">
        <f t="shared" si="153"/>
        <v/>
      </c>
      <c r="BL86" s="72" t="str">
        <f t="shared" si="154"/>
        <v/>
      </c>
      <c r="BM86" s="72" t="str">
        <f t="shared" si="155"/>
        <v/>
      </c>
      <c r="BN86" s="72" t="str">
        <f t="shared" si="156"/>
        <v/>
      </c>
      <c r="BO86" s="72" t="str">
        <f t="shared" si="157"/>
        <v/>
      </c>
      <c r="BP86" s="72" t="str">
        <f t="shared" si="158"/>
        <v/>
      </c>
      <c r="BQ86" s="72" t="str">
        <f t="shared" si="159"/>
        <v/>
      </c>
      <c r="BR86" s="72" t="str">
        <f t="shared" si="160"/>
        <v/>
      </c>
      <c r="BS86" s="72" t="str">
        <f t="shared" si="161"/>
        <v/>
      </c>
      <c r="BT86" s="72" t="str">
        <f t="shared" si="162"/>
        <v/>
      </c>
      <c r="BU86" s="72" t="str">
        <f t="shared" si="163"/>
        <v/>
      </c>
      <c r="BV86" s="72" t="str">
        <f t="shared" si="164"/>
        <v/>
      </c>
      <c r="BW86" s="72">
        <f t="shared" si="165"/>
        <v>0</v>
      </c>
      <c r="BX86" s="72" t="str">
        <f t="shared" si="166"/>
        <v/>
      </c>
      <c r="BY86" s="72" t="str">
        <f t="shared" si="167"/>
        <v/>
      </c>
      <c r="BZ86" s="72" t="str">
        <f t="shared" si="168"/>
        <v/>
      </c>
      <c r="CA86" s="72">
        <f t="shared" si="169"/>
        <v>0</v>
      </c>
      <c r="CB86" s="72" t="str">
        <f t="shared" si="170"/>
        <v/>
      </c>
      <c r="CC86" s="72">
        <f t="shared" si="171"/>
        <v>0</v>
      </c>
      <c r="CD86" s="72" t="str">
        <f t="shared" si="172"/>
        <v/>
      </c>
      <c r="CE86" s="72" t="str">
        <f t="shared" si="173"/>
        <v/>
      </c>
      <c r="CF86" s="72">
        <f t="shared" si="174"/>
        <v>0</v>
      </c>
      <c r="CG86" s="72" t="str">
        <f t="shared" si="175"/>
        <v/>
      </c>
      <c r="CH86" s="72" t="str">
        <f t="shared" si="175"/>
        <v/>
      </c>
      <c r="CI86" s="72" t="str">
        <f t="shared" si="176"/>
        <v/>
      </c>
      <c r="CJ86" s="72" t="str">
        <f t="shared" si="177"/>
        <v/>
      </c>
      <c r="CK86" s="72" t="str">
        <f t="shared" si="177"/>
        <v/>
      </c>
      <c r="CL86" s="72" t="str">
        <f t="shared" si="177"/>
        <v/>
      </c>
      <c r="CM86" s="72" t="str">
        <f t="shared" si="178"/>
        <v/>
      </c>
      <c r="CN86" s="72" t="str">
        <f t="shared" si="179"/>
        <v/>
      </c>
      <c r="CO86" s="72" t="str">
        <f t="shared" si="180"/>
        <v/>
      </c>
      <c r="CP86" s="72" t="str">
        <f t="shared" si="181"/>
        <v/>
      </c>
      <c r="CQ86" s="72" t="str">
        <f t="shared" si="182"/>
        <v/>
      </c>
      <c r="CR86" s="72" t="str">
        <f t="shared" si="183"/>
        <v/>
      </c>
      <c r="CS86" s="72" t="str">
        <f t="shared" si="184"/>
        <v/>
      </c>
      <c r="CT86" s="72" t="str">
        <f t="shared" si="185"/>
        <v/>
      </c>
      <c r="CU86" s="72"/>
      <c r="CV86" s="72"/>
      <c r="CW86" s="73"/>
    </row>
    <row r="87" spans="1:101">
      <c r="A87" s="82"/>
      <c r="B87" s="74"/>
      <c r="C87" s="71" t="str">
        <f t="shared" si="94"/>
        <v xml:space="preserve">zéro DH </v>
      </c>
      <c r="D87" s="72" t="str">
        <f t="shared" si="95"/>
        <v xml:space="preserve">Zéro DH </v>
      </c>
      <c r="E87" s="72">
        <f t="shared" si="96"/>
        <v>0</v>
      </c>
      <c r="F87" s="72">
        <f t="shared" si="97"/>
        <v>0</v>
      </c>
      <c r="G87" s="72">
        <f t="shared" si="98"/>
        <v>0</v>
      </c>
      <c r="H87" s="72">
        <f t="shared" si="99"/>
        <v>0</v>
      </c>
      <c r="I87" s="72">
        <f t="shared" si="100"/>
        <v>0</v>
      </c>
      <c r="J87" s="72"/>
      <c r="K87" s="72">
        <f t="shared" si="101"/>
        <v>0</v>
      </c>
      <c r="L87" s="72">
        <f t="shared" si="102"/>
        <v>0</v>
      </c>
      <c r="M87" s="72">
        <f t="shared" si="103"/>
        <v>0</v>
      </c>
      <c r="N87" s="72">
        <f t="shared" si="104"/>
        <v>0</v>
      </c>
      <c r="O87" s="72">
        <f t="shared" si="105"/>
        <v>0</v>
      </c>
      <c r="P87" s="72">
        <f t="shared" si="106"/>
        <v>0</v>
      </c>
      <c r="Q87" s="72">
        <f t="shared" si="107"/>
        <v>0</v>
      </c>
      <c r="R87" s="72">
        <f t="shared" si="108"/>
        <v>0</v>
      </c>
      <c r="S87" s="72">
        <f t="shared" si="109"/>
        <v>0</v>
      </c>
      <c r="T87" s="72">
        <f t="shared" si="110"/>
        <v>0</v>
      </c>
      <c r="U87" s="72">
        <f t="shared" si="111"/>
        <v>0</v>
      </c>
      <c r="V87" s="72">
        <f t="shared" si="112"/>
        <v>0</v>
      </c>
      <c r="W87" s="72">
        <f t="shared" si="113"/>
        <v>0</v>
      </c>
      <c r="X87" s="72">
        <f t="shared" si="114"/>
        <v>0</v>
      </c>
      <c r="Y87" s="72" t="str">
        <f t="shared" si="115"/>
        <v/>
      </c>
      <c r="Z87" s="72" t="str">
        <f t="shared" si="116"/>
        <v/>
      </c>
      <c r="AA87" s="72" t="str">
        <f t="shared" si="117"/>
        <v/>
      </c>
      <c r="AB87" s="72" t="str">
        <f t="shared" si="118"/>
        <v/>
      </c>
      <c r="AC87" s="72" t="str">
        <f t="shared" si="119"/>
        <v/>
      </c>
      <c r="AD87" s="72" t="str">
        <f t="shared" si="120"/>
        <v/>
      </c>
      <c r="AE87" s="72" t="str">
        <f t="shared" si="121"/>
        <v/>
      </c>
      <c r="AF87" s="72" t="str">
        <f t="shared" si="122"/>
        <v/>
      </c>
      <c r="AG87" s="72" t="str">
        <f t="shared" si="123"/>
        <v/>
      </c>
      <c r="AH87" s="72" t="str">
        <f t="shared" si="124"/>
        <v/>
      </c>
      <c r="AI87" s="72" t="str">
        <f t="shared" si="125"/>
        <v xml:space="preserve">zéro </v>
      </c>
      <c r="AJ87" s="72" t="str">
        <f t="shared" si="126"/>
        <v/>
      </c>
      <c r="AK87" s="72" t="str">
        <f t="shared" si="127"/>
        <v/>
      </c>
      <c r="AL87" s="72" t="str">
        <f t="shared" si="128"/>
        <v/>
      </c>
      <c r="AM87" s="72" t="str">
        <f t="shared" si="129"/>
        <v xml:space="preserve">DH </v>
      </c>
      <c r="AN87" s="72" t="str">
        <f t="shared" si="130"/>
        <v/>
      </c>
      <c r="AO87" s="72" t="str">
        <f t="shared" si="131"/>
        <v/>
      </c>
      <c r="AP87" s="72" t="str">
        <f t="shared" si="132"/>
        <v/>
      </c>
      <c r="AQ87" s="72" t="str">
        <f t="shared" si="133"/>
        <v/>
      </c>
      <c r="AR87" s="72" t="str">
        <f t="shared" si="134"/>
        <v xml:space="preserve"> </v>
      </c>
      <c r="AS87" s="72" t="str">
        <f t="shared" si="135"/>
        <v xml:space="preserve">cents </v>
      </c>
      <c r="AT87" s="72" t="str">
        <f t="shared" si="136"/>
        <v/>
      </c>
      <c r="AU87" s="72" t="str">
        <f t="shared" si="137"/>
        <v/>
      </c>
      <c r="AV87" s="72">
        <f t="shared" si="138"/>
        <v>0</v>
      </c>
      <c r="AW87" s="72" t="str">
        <f t="shared" si="139"/>
        <v xml:space="preserve">cents </v>
      </c>
      <c r="AX87" s="72" t="str">
        <f t="shared" si="140"/>
        <v/>
      </c>
      <c r="AY87" s="72" t="str">
        <f t="shared" si="141"/>
        <v/>
      </c>
      <c r="AZ87" s="72">
        <f t="shared" si="142"/>
        <v>0</v>
      </c>
      <c r="BA87" s="72" t="str">
        <f t="shared" si="143"/>
        <v xml:space="preserve">cents </v>
      </c>
      <c r="BB87" s="72" t="str">
        <f t="shared" si="144"/>
        <v/>
      </c>
      <c r="BC87" s="72" t="str">
        <f t="shared" si="145"/>
        <v/>
      </c>
      <c r="BD87" s="72" t="str">
        <f t="shared" si="146"/>
        <v/>
      </c>
      <c r="BE87" s="72" t="str">
        <f t="shared" si="147"/>
        <v/>
      </c>
      <c r="BF87" s="72" t="str">
        <f t="shared" si="148"/>
        <v/>
      </c>
      <c r="BG87" s="72" t="str">
        <f t="shared" si="149"/>
        <v/>
      </c>
      <c r="BH87" s="72" t="str">
        <f t="shared" si="150"/>
        <v/>
      </c>
      <c r="BI87" s="72" t="str">
        <f t="shared" si="151"/>
        <v/>
      </c>
      <c r="BJ87" s="72" t="str">
        <f t="shared" si="152"/>
        <v/>
      </c>
      <c r="BK87" s="72" t="str">
        <f t="shared" si="153"/>
        <v/>
      </c>
      <c r="BL87" s="72" t="str">
        <f t="shared" si="154"/>
        <v/>
      </c>
      <c r="BM87" s="72" t="str">
        <f t="shared" si="155"/>
        <v/>
      </c>
      <c r="BN87" s="72" t="str">
        <f t="shared" si="156"/>
        <v/>
      </c>
      <c r="BO87" s="72" t="str">
        <f t="shared" si="157"/>
        <v/>
      </c>
      <c r="BP87" s="72" t="str">
        <f t="shared" si="158"/>
        <v/>
      </c>
      <c r="BQ87" s="72" t="str">
        <f t="shared" si="159"/>
        <v/>
      </c>
      <c r="BR87" s="72" t="str">
        <f t="shared" si="160"/>
        <v/>
      </c>
      <c r="BS87" s="72" t="str">
        <f t="shared" si="161"/>
        <v/>
      </c>
      <c r="BT87" s="72" t="str">
        <f t="shared" si="162"/>
        <v/>
      </c>
      <c r="BU87" s="72" t="str">
        <f t="shared" si="163"/>
        <v/>
      </c>
      <c r="BV87" s="72" t="str">
        <f t="shared" si="164"/>
        <v/>
      </c>
      <c r="BW87" s="72">
        <f t="shared" si="165"/>
        <v>0</v>
      </c>
      <c r="BX87" s="72" t="str">
        <f t="shared" si="166"/>
        <v/>
      </c>
      <c r="BY87" s="72" t="str">
        <f t="shared" si="167"/>
        <v/>
      </c>
      <c r="BZ87" s="72" t="str">
        <f t="shared" si="168"/>
        <v/>
      </c>
      <c r="CA87" s="72">
        <f t="shared" si="169"/>
        <v>0</v>
      </c>
      <c r="CB87" s="72" t="str">
        <f t="shared" si="170"/>
        <v/>
      </c>
      <c r="CC87" s="72">
        <f t="shared" si="171"/>
        <v>0</v>
      </c>
      <c r="CD87" s="72" t="str">
        <f t="shared" si="172"/>
        <v/>
      </c>
      <c r="CE87" s="72" t="str">
        <f t="shared" si="173"/>
        <v/>
      </c>
      <c r="CF87" s="72">
        <f t="shared" si="174"/>
        <v>0</v>
      </c>
      <c r="CG87" s="72" t="str">
        <f t="shared" si="175"/>
        <v/>
      </c>
      <c r="CH87" s="72" t="str">
        <f t="shared" si="175"/>
        <v/>
      </c>
      <c r="CI87" s="72" t="str">
        <f t="shared" si="176"/>
        <v/>
      </c>
      <c r="CJ87" s="72" t="str">
        <f t="shared" si="177"/>
        <v/>
      </c>
      <c r="CK87" s="72" t="str">
        <f t="shared" si="177"/>
        <v/>
      </c>
      <c r="CL87" s="72" t="str">
        <f t="shared" si="177"/>
        <v/>
      </c>
      <c r="CM87" s="72" t="str">
        <f t="shared" si="178"/>
        <v/>
      </c>
      <c r="CN87" s="72" t="str">
        <f t="shared" si="179"/>
        <v/>
      </c>
      <c r="CO87" s="72" t="str">
        <f t="shared" si="180"/>
        <v/>
      </c>
      <c r="CP87" s="72" t="str">
        <f t="shared" si="181"/>
        <v/>
      </c>
      <c r="CQ87" s="72" t="str">
        <f t="shared" si="182"/>
        <v/>
      </c>
      <c r="CR87" s="72" t="str">
        <f t="shared" si="183"/>
        <v/>
      </c>
      <c r="CS87" s="72" t="str">
        <f t="shared" si="184"/>
        <v/>
      </c>
      <c r="CT87" s="72" t="str">
        <f t="shared" si="185"/>
        <v/>
      </c>
      <c r="CU87" s="72"/>
      <c r="CV87" s="72"/>
      <c r="CW87" s="73"/>
    </row>
    <row r="88" spans="1:101">
      <c r="A88" s="82"/>
      <c r="B88" s="74"/>
      <c r="C88" s="71" t="str">
        <f t="shared" si="94"/>
        <v xml:space="preserve">zéro DH </v>
      </c>
      <c r="D88" s="72" t="str">
        <f t="shared" si="95"/>
        <v xml:space="preserve">Zéro DH </v>
      </c>
      <c r="E88" s="72">
        <f t="shared" si="96"/>
        <v>0</v>
      </c>
      <c r="F88" s="72">
        <f t="shared" si="97"/>
        <v>0</v>
      </c>
      <c r="G88" s="72">
        <f t="shared" si="98"/>
        <v>0</v>
      </c>
      <c r="H88" s="72">
        <f t="shared" si="99"/>
        <v>0</v>
      </c>
      <c r="I88" s="72">
        <f t="shared" si="100"/>
        <v>0</v>
      </c>
      <c r="J88" s="72"/>
      <c r="K88" s="72">
        <f t="shared" si="101"/>
        <v>0</v>
      </c>
      <c r="L88" s="72">
        <f t="shared" si="102"/>
        <v>0</v>
      </c>
      <c r="M88" s="72">
        <f t="shared" si="103"/>
        <v>0</v>
      </c>
      <c r="N88" s="72">
        <f t="shared" si="104"/>
        <v>0</v>
      </c>
      <c r="O88" s="72">
        <f t="shared" si="105"/>
        <v>0</v>
      </c>
      <c r="P88" s="72">
        <f t="shared" si="106"/>
        <v>0</v>
      </c>
      <c r="Q88" s="72">
        <f t="shared" si="107"/>
        <v>0</v>
      </c>
      <c r="R88" s="72">
        <f t="shared" si="108"/>
        <v>0</v>
      </c>
      <c r="S88" s="72">
        <f t="shared" si="109"/>
        <v>0</v>
      </c>
      <c r="T88" s="72">
        <f t="shared" si="110"/>
        <v>0</v>
      </c>
      <c r="U88" s="72">
        <f t="shared" si="111"/>
        <v>0</v>
      </c>
      <c r="V88" s="72">
        <f t="shared" si="112"/>
        <v>0</v>
      </c>
      <c r="W88" s="72">
        <f t="shared" si="113"/>
        <v>0</v>
      </c>
      <c r="X88" s="72">
        <f t="shared" si="114"/>
        <v>0</v>
      </c>
      <c r="Y88" s="72" t="str">
        <f t="shared" si="115"/>
        <v/>
      </c>
      <c r="Z88" s="72" t="str">
        <f t="shared" si="116"/>
        <v/>
      </c>
      <c r="AA88" s="72" t="str">
        <f t="shared" si="117"/>
        <v/>
      </c>
      <c r="AB88" s="72" t="str">
        <f t="shared" si="118"/>
        <v/>
      </c>
      <c r="AC88" s="72" t="str">
        <f t="shared" si="119"/>
        <v/>
      </c>
      <c r="AD88" s="72" t="str">
        <f t="shared" si="120"/>
        <v/>
      </c>
      <c r="AE88" s="72" t="str">
        <f t="shared" si="121"/>
        <v/>
      </c>
      <c r="AF88" s="72" t="str">
        <f t="shared" si="122"/>
        <v/>
      </c>
      <c r="AG88" s="72" t="str">
        <f t="shared" si="123"/>
        <v/>
      </c>
      <c r="AH88" s="72" t="str">
        <f t="shared" si="124"/>
        <v/>
      </c>
      <c r="AI88" s="72" t="str">
        <f t="shared" si="125"/>
        <v xml:space="preserve">zéro </v>
      </c>
      <c r="AJ88" s="72" t="str">
        <f t="shared" si="126"/>
        <v/>
      </c>
      <c r="AK88" s="72" t="str">
        <f t="shared" si="127"/>
        <v/>
      </c>
      <c r="AL88" s="72" t="str">
        <f t="shared" si="128"/>
        <v/>
      </c>
      <c r="AM88" s="72" t="str">
        <f t="shared" si="129"/>
        <v xml:space="preserve">DH </v>
      </c>
      <c r="AN88" s="72" t="str">
        <f t="shared" si="130"/>
        <v/>
      </c>
      <c r="AO88" s="72" t="str">
        <f t="shared" si="131"/>
        <v/>
      </c>
      <c r="AP88" s="72" t="str">
        <f t="shared" si="132"/>
        <v/>
      </c>
      <c r="AQ88" s="72" t="str">
        <f t="shared" si="133"/>
        <v/>
      </c>
      <c r="AR88" s="72" t="str">
        <f t="shared" si="134"/>
        <v xml:space="preserve"> </v>
      </c>
      <c r="AS88" s="72" t="str">
        <f t="shared" si="135"/>
        <v xml:space="preserve">cents </v>
      </c>
      <c r="AT88" s="72" t="str">
        <f t="shared" si="136"/>
        <v/>
      </c>
      <c r="AU88" s="72" t="str">
        <f t="shared" si="137"/>
        <v/>
      </c>
      <c r="AV88" s="72">
        <f t="shared" si="138"/>
        <v>0</v>
      </c>
      <c r="AW88" s="72" t="str">
        <f t="shared" si="139"/>
        <v xml:space="preserve">cents </v>
      </c>
      <c r="AX88" s="72" t="str">
        <f t="shared" si="140"/>
        <v/>
      </c>
      <c r="AY88" s="72" t="str">
        <f t="shared" si="141"/>
        <v/>
      </c>
      <c r="AZ88" s="72">
        <f t="shared" si="142"/>
        <v>0</v>
      </c>
      <c r="BA88" s="72" t="str">
        <f t="shared" si="143"/>
        <v xml:space="preserve">cents </v>
      </c>
      <c r="BB88" s="72" t="str">
        <f t="shared" si="144"/>
        <v/>
      </c>
      <c r="BC88" s="72" t="str">
        <f t="shared" si="145"/>
        <v/>
      </c>
      <c r="BD88" s="72" t="str">
        <f t="shared" si="146"/>
        <v/>
      </c>
      <c r="BE88" s="72" t="str">
        <f t="shared" si="147"/>
        <v/>
      </c>
      <c r="BF88" s="72" t="str">
        <f t="shared" si="148"/>
        <v/>
      </c>
      <c r="BG88" s="72" t="str">
        <f t="shared" si="149"/>
        <v/>
      </c>
      <c r="BH88" s="72" t="str">
        <f t="shared" si="150"/>
        <v/>
      </c>
      <c r="BI88" s="72" t="str">
        <f t="shared" si="151"/>
        <v/>
      </c>
      <c r="BJ88" s="72" t="str">
        <f t="shared" si="152"/>
        <v/>
      </c>
      <c r="BK88" s="72" t="str">
        <f t="shared" si="153"/>
        <v/>
      </c>
      <c r="BL88" s="72" t="str">
        <f t="shared" si="154"/>
        <v/>
      </c>
      <c r="BM88" s="72" t="str">
        <f t="shared" si="155"/>
        <v/>
      </c>
      <c r="BN88" s="72" t="str">
        <f t="shared" si="156"/>
        <v/>
      </c>
      <c r="BO88" s="72" t="str">
        <f t="shared" si="157"/>
        <v/>
      </c>
      <c r="BP88" s="72" t="str">
        <f t="shared" si="158"/>
        <v/>
      </c>
      <c r="BQ88" s="72" t="str">
        <f t="shared" si="159"/>
        <v/>
      </c>
      <c r="BR88" s="72" t="str">
        <f t="shared" si="160"/>
        <v/>
      </c>
      <c r="BS88" s="72" t="str">
        <f t="shared" si="161"/>
        <v/>
      </c>
      <c r="BT88" s="72" t="str">
        <f t="shared" si="162"/>
        <v/>
      </c>
      <c r="BU88" s="72" t="str">
        <f t="shared" si="163"/>
        <v/>
      </c>
      <c r="BV88" s="72" t="str">
        <f t="shared" si="164"/>
        <v/>
      </c>
      <c r="BW88" s="72">
        <f t="shared" si="165"/>
        <v>0</v>
      </c>
      <c r="BX88" s="72" t="str">
        <f t="shared" si="166"/>
        <v/>
      </c>
      <c r="BY88" s="72" t="str">
        <f t="shared" si="167"/>
        <v/>
      </c>
      <c r="BZ88" s="72" t="str">
        <f t="shared" si="168"/>
        <v/>
      </c>
      <c r="CA88" s="72">
        <f t="shared" si="169"/>
        <v>0</v>
      </c>
      <c r="CB88" s="72" t="str">
        <f t="shared" si="170"/>
        <v/>
      </c>
      <c r="CC88" s="72">
        <f t="shared" si="171"/>
        <v>0</v>
      </c>
      <c r="CD88" s="72" t="str">
        <f t="shared" si="172"/>
        <v/>
      </c>
      <c r="CE88" s="72" t="str">
        <f t="shared" si="173"/>
        <v/>
      </c>
      <c r="CF88" s="72">
        <f t="shared" si="174"/>
        <v>0</v>
      </c>
      <c r="CG88" s="72" t="str">
        <f t="shared" si="175"/>
        <v/>
      </c>
      <c r="CH88" s="72" t="str">
        <f t="shared" si="175"/>
        <v/>
      </c>
      <c r="CI88" s="72" t="str">
        <f t="shared" si="176"/>
        <v/>
      </c>
      <c r="CJ88" s="72" t="str">
        <f t="shared" si="177"/>
        <v/>
      </c>
      <c r="CK88" s="72" t="str">
        <f t="shared" si="177"/>
        <v/>
      </c>
      <c r="CL88" s="72" t="str">
        <f t="shared" si="177"/>
        <v/>
      </c>
      <c r="CM88" s="72" t="str">
        <f t="shared" si="178"/>
        <v/>
      </c>
      <c r="CN88" s="72" t="str">
        <f t="shared" si="179"/>
        <v/>
      </c>
      <c r="CO88" s="72" t="str">
        <f t="shared" si="180"/>
        <v/>
      </c>
      <c r="CP88" s="72" t="str">
        <f t="shared" si="181"/>
        <v/>
      </c>
      <c r="CQ88" s="72" t="str">
        <f t="shared" si="182"/>
        <v/>
      </c>
      <c r="CR88" s="72" t="str">
        <f t="shared" si="183"/>
        <v/>
      </c>
      <c r="CS88" s="72" t="str">
        <f t="shared" si="184"/>
        <v/>
      </c>
      <c r="CT88" s="72" t="str">
        <f t="shared" si="185"/>
        <v/>
      </c>
      <c r="CU88" s="72"/>
      <c r="CV88" s="72"/>
      <c r="CW88" s="73"/>
    </row>
    <row r="89" spans="1:101">
      <c r="A89" s="82"/>
      <c r="B89" s="74"/>
      <c r="C89" s="71" t="str">
        <f t="shared" si="94"/>
        <v xml:space="preserve">zéro DH </v>
      </c>
      <c r="D89" s="72" t="str">
        <f t="shared" si="95"/>
        <v xml:space="preserve">Zéro DH </v>
      </c>
      <c r="E89" s="72">
        <f t="shared" si="96"/>
        <v>0</v>
      </c>
      <c r="F89" s="72">
        <f t="shared" si="97"/>
        <v>0</v>
      </c>
      <c r="G89" s="72">
        <f t="shared" si="98"/>
        <v>0</v>
      </c>
      <c r="H89" s="72">
        <f t="shared" si="99"/>
        <v>0</v>
      </c>
      <c r="I89" s="72">
        <f t="shared" si="100"/>
        <v>0</v>
      </c>
      <c r="J89" s="72"/>
      <c r="K89" s="72">
        <f t="shared" si="101"/>
        <v>0</v>
      </c>
      <c r="L89" s="72">
        <f t="shared" si="102"/>
        <v>0</v>
      </c>
      <c r="M89" s="72">
        <f t="shared" si="103"/>
        <v>0</v>
      </c>
      <c r="N89" s="72">
        <f t="shared" si="104"/>
        <v>0</v>
      </c>
      <c r="O89" s="72">
        <f t="shared" si="105"/>
        <v>0</v>
      </c>
      <c r="P89" s="72">
        <f t="shared" si="106"/>
        <v>0</v>
      </c>
      <c r="Q89" s="72">
        <f t="shared" si="107"/>
        <v>0</v>
      </c>
      <c r="R89" s="72">
        <f t="shared" si="108"/>
        <v>0</v>
      </c>
      <c r="S89" s="72">
        <f t="shared" si="109"/>
        <v>0</v>
      </c>
      <c r="T89" s="72">
        <f t="shared" si="110"/>
        <v>0</v>
      </c>
      <c r="U89" s="72">
        <f t="shared" si="111"/>
        <v>0</v>
      </c>
      <c r="V89" s="72">
        <f t="shared" si="112"/>
        <v>0</v>
      </c>
      <c r="W89" s="72">
        <f t="shared" si="113"/>
        <v>0</v>
      </c>
      <c r="X89" s="72">
        <f t="shared" si="114"/>
        <v>0</v>
      </c>
      <c r="Y89" s="72" t="str">
        <f t="shared" si="115"/>
        <v/>
      </c>
      <c r="Z89" s="72" t="str">
        <f t="shared" si="116"/>
        <v/>
      </c>
      <c r="AA89" s="72" t="str">
        <f t="shared" si="117"/>
        <v/>
      </c>
      <c r="AB89" s="72" t="str">
        <f t="shared" si="118"/>
        <v/>
      </c>
      <c r="AC89" s="72" t="str">
        <f t="shared" si="119"/>
        <v/>
      </c>
      <c r="AD89" s="72" t="str">
        <f t="shared" si="120"/>
        <v/>
      </c>
      <c r="AE89" s="72" t="str">
        <f t="shared" si="121"/>
        <v/>
      </c>
      <c r="AF89" s="72" t="str">
        <f t="shared" si="122"/>
        <v/>
      </c>
      <c r="AG89" s="72" t="str">
        <f t="shared" si="123"/>
        <v/>
      </c>
      <c r="AH89" s="72" t="str">
        <f t="shared" si="124"/>
        <v/>
      </c>
      <c r="AI89" s="72" t="str">
        <f t="shared" si="125"/>
        <v xml:space="preserve">zéro </v>
      </c>
      <c r="AJ89" s="72" t="str">
        <f t="shared" si="126"/>
        <v/>
      </c>
      <c r="AK89" s="72" t="str">
        <f t="shared" si="127"/>
        <v/>
      </c>
      <c r="AL89" s="72" t="str">
        <f t="shared" si="128"/>
        <v/>
      </c>
      <c r="AM89" s="72" t="str">
        <f t="shared" si="129"/>
        <v xml:space="preserve">DH </v>
      </c>
      <c r="AN89" s="72" t="str">
        <f t="shared" si="130"/>
        <v/>
      </c>
      <c r="AO89" s="72" t="str">
        <f t="shared" si="131"/>
        <v/>
      </c>
      <c r="AP89" s="72" t="str">
        <f t="shared" si="132"/>
        <v/>
      </c>
      <c r="AQ89" s="72" t="str">
        <f t="shared" si="133"/>
        <v/>
      </c>
      <c r="AR89" s="72" t="str">
        <f t="shared" si="134"/>
        <v xml:space="preserve"> </v>
      </c>
      <c r="AS89" s="72" t="str">
        <f t="shared" si="135"/>
        <v xml:space="preserve">cents </v>
      </c>
      <c r="AT89" s="72" t="str">
        <f t="shared" si="136"/>
        <v/>
      </c>
      <c r="AU89" s="72" t="str">
        <f t="shared" si="137"/>
        <v/>
      </c>
      <c r="AV89" s="72">
        <f t="shared" si="138"/>
        <v>0</v>
      </c>
      <c r="AW89" s="72" t="str">
        <f t="shared" si="139"/>
        <v xml:space="preserve">cents </v>
      </c>
      <c r="AX89" s="72" t="str">
        <f t="shared" si="140"/>
        <v/>
      </c>
      <c r="AY89" s="72" t="str">
        <f t="shared" si="141"/>
        <v/>
      </c>
      <c r="AZ89" s="72">
        <f t="shared" si="142"/>
        <v>0</v>
      </c>
      <c r="BA89" s="72" t="str">
        <f t="shared" si="143"/>
        <v xml:space="preserve">cents </v>
      </c>
      <c r="BB89" s="72" t="str">
        <f t="shared" si="144"/>
        <v/>
      </c>
      <c r="BC89" s="72" t="str">
        <f t="shared" si="145"/>
        <v/>
      </c>
      <c r="BD89" s="72" t="str">
        <f t="shared" si="146"/>
        <v/>
      </c>
      <c r="BE89" s="72" t="str">
        <f t="shared" si="147"/>
        <v/>
      </c>
      <c r="BF89" s="72" t="str">
        <f t="shared" si="148"/>
        <v/>
      </c>
      <c r="BG89" s="72" t="str">
        <f t="shared" si="149"/>
        <v/>
      </c>
      <c r="BH89" s="72" t="str">
        <f t="shared" si="150"/>
        <v/>
      </c>
      <c r="BI89" s="72" t="str">
        <f t="shared" si="151"/>
        <v/>
      </c>
      <c r="BJ89" s="72" t="str">
        <f t="shared" si="152"/>
        <v/>
      </c>
      <c r="BK89" s="72" t="str">
        <f t="shared" si="153"/>
        <v/>
      </c>
      <c r="BL89" s="72" t="str">
        <f t="shared" si="154"/>
        <v/>
      </c>
      <c r="BM89" s="72" t="str">
        <f t="shared" si="155"/>
        <v/>
      </c>
      <c r="BN89" s="72" t="str">
        <f t="shared" si="156"/>
        <v/>
      </c>
      <c r="BO89" s="72" t="str">
        <f t="shared" si="157"/>
        <v/>
      </c>
      <c r="BP89" s="72" t="str">
        <f t="shared" si="158"/>
        <v/>
      </c>
      <c r="BQ89" s="72" t="str">
        <f t="shared" si="159"/>
        <v/>
      </c>
      <c r="BR89" s="72" t="str">
        <f t="shared" si="160"/>
        <v/>
      </c>
      <c r="BS89" s="72" t="str">
        <f t="shared" si="161"/>
        <v/>
      </c>
      <c r="BT89" s="72" t="str">
        <f t="shared" si="162"/>
        <v/>
      </c>
      <c r="BU89" s="72" t="str">
        <f t="shared" si="163"/>
        <v/>
      </c>
      <c r="BV89" s="72" t="str">
        <f t="shared" si="164"/>
        <v/>
      </c>
      <c r="BW89" s="72">
        <f t="shared" si="165"/>
        <v>0</v>
      </c>
      <c r="BX89" s="72" t="str">
        <f t="shared" si="166"/>
        <v/>
      </c>
      <c r="BY89" s="72" t="str">
        <f t="shared" si="167"/>
        <v/>
      </c>
      <c r="BZ89" s="72" t="str">
        <f t="shared" si="168"/>
        <v/>
      </c>
      <c r="CA89" s="72">
        <f t="shared" si="169"/>
        <v>0</v>
      </c>
      <c r="CB89" s="72" t="str">
        <f t="shared" si="170"/>
        <v/>
      </c>
      <c r="CC89" s="72">
        <f t="shared" si="171"/>
        <v>0</v>
      </c>
      <c r="CD89" s="72" t="str">
        <f t="shared" si="172"/>
        <v/>
      </c>
      <c r="CE89" s="72" t="str">
        <f t="shared" si="173"/>
        <v/>
      </c>
      <c r="CF89" s="72">
        <f t="shared" si="174"/>
        <v>0</v>
      </c>
      <c r="CG89" s="72" t="str">
        <f t="shared" si="175"/>
        <v/>
      </c>
      <c r="CH89" s="72" t="str">
        <f t="shared" si="175"/>
        <v/>
      </c>
      <c r="CI89" s="72" t="str">
        <f t="shared" si="176"/>
        <v/>
      </c>
      <c r="CJ89" s="72" t="str">
        <f t="shared" si="177"/>
        <v/>
      </c>
      <c r="CK89" s="72" t="str">
        <f t="shared" si="177"/>
        <v/>
      </c>
      <c r="CL89" s="72" t="str">
        <f t="shared" si="177"/>
        <v/>
      </c>
      <c r="CM89" s="72" t="str">
        <f t="shared" si="178"/>
        <v/>
      </c>
      <c r="CN89" s="72" t="str">
        <f t="shared" si="179"/>
        <v/>
      </c>
      <c r="CO89" s="72" t="str">
        <f t="shared" si="180"/>
        <v/>
      </c>
      <c r="CP89" s="72" t="str">
        <f t="shared" si="181"/>
        <v/>
      </c>
      <c r="CQ89" s="72" t="str">
        <f t="shared" si="182"/>
        <v/>
      </c>
      <c r="CR89" s="72" t="str">
        <f t="shared" si="183"/>
        <v/>
      </c>
      <c r="CS89" s="72" t="str">
        <f t="shared" si="184"/>
        <v/>
      </c>
      <c r="CT89" s="72" t="str">
        <f t="shared" si="185"/>
        <v/>
      </c>
      <c r="CU89" s="72"/>
      <c r="CV89" s="72"/>
      <c r="CW89" s="73"/>
    </row>
    <row r="90" spans="1:101">
      <c r="A90" s="82"/>
      <c r="B90" s="74"/>
      <c r="C90" s="71" t="str">
        <f t="shared" si="94"/>
        <v xml:space="preserve">zéro DH </v>
      </c>
      <c r="D90" s="72" t="str">
        <f t="shared" si="95"/>
        <v xml:space="preserve">Zéro DH </v>
      </c>
      <c r="E90" s="72">
        <f t="shared" si="96"/>
        <v>0</v>
      </c>
      <c r="F90" s="72">
        <f t="shared" si="97"/>
        <v>0</v>
      </c>
      <c r="G90" s="72">
        <f t="shared" si="98"/>
        <v>0</v>
      </c>
      <c r="H90" s="72">
        <f t="shared" si="99"/>
        <v>0</v>
      </c>
      <c r="I90" s="72">
        <f t="shared" si="100"/>
        <v>0</v>
      </c>
      <c r="J90" s="72"/>
      <c r="K90" s="72">
        <f t="shared" si="101"/>
        <v>0</v>
      </c>
      <c r="L90" s="72">
        <f t="shared" si="102"/>
        <v>0</v>
      </c>
      <c r="M90" s="72">
        <f t="shared" si="103"/>
        <v>0</v>
      </c>
      <c r="N90" s="72">
        <f t="shared" si="104"/>
        <v>0</v>
      </c>
      <c r="O90" s="72">
        <f t="shared" si="105"/>
        <v>0</v>
      </c>
      <c r="P90" s="72">
        <f t="shared" si="106"/>
        <v>0</v>
      </c>
      <c r="Q90" s="72">
        <f t="shared" si="107"/>
        <v>0</v>
      </c>
      <c r="R90" s="72">
        <f t="shared" si="108"/>
        <v>0</v>
      </c>
      <c r="S90" s="72">
        <f t="shared" si="109"/>
        <v>0</v>
      </c>
      <c r="T90" s="72">
        <f t="shared" si="110"/>
        <v>0</v>
      </c>
      <c r="U90" s="72">
        <f t="shared" si="111"/>
        <v>0</v>
      </c>
      <c r="V90" s="72">
        <f t="shared" si="112"/>
        <v>0</v>
      </c>
      <c r="W90" s="72">
        <f t="shared" si="113"/>
        <v>0</v>
      </c>
      <c r="X90" s="72">
        <f t="shared" si="114"/>
        <v>0</v>
      </c>
      <c r="Y90" s="72" t="str">
        <f t="shared" si="115"/>
        <v/>
      </c>
      <c r="Z90" s="72" t="str">
        <f t="shared" si="116"/>
        <v/>
      </c>
      <c r="AA90" s="72" t="str">
        <f t="shared" si="117"/>
        <v/>
      </c>
      <c r="AB90" s="72" t="str">
        <f t="shared" si="118"/>
        <v/>
      </c>
      <c r="AC90" s="72" t="str">
        <f t="shared" si="119"/>
        <v/>
      </c>
      <c r="AD90" s="72" t="str">
        <f t="shared" si="120"/>
        <v/>
      </c>
      <c r="AE90" s="72" t="str">
        <f t="shared" si="121"/>
        <v/>
      </c>
      <c r="AF90" s="72" t="str">
        <f t="shared" si="122"/>
        <v/>
      </c>
      <c r="AG90" s="72" t="str">
        <f t="shared" si="123"/>
        <v/>
      </c>
      <c r="AH90" s="72" t="str">
        <f t="shared" si="124"/>
        <v/>
      </c>
      <c r="AI90" s="72" t="str">
        <f t="shared" si="125"/>
        <v xml:space="preserve">zéro </v>
      </c>
      <c r="AJ90" s="72" t="str">
        <f t="shared" si="126"/>
        <v/>
      </c>
      <c r="AK90" s="72" t="str">
        <f t="shared" si="127"/>
        <v/>
      </c>
      <c r="AL90" s="72" t="str">
        <f t="shared" si="128"/>
        <v/>
      </c>
      <c r="AM90" s="72" t="str">
        <f t="shared" si="129"/>
        <v xml:space="preserve">DH </v>
      </c>
      <c r="AN90" s="72" t="str">
        <f t="shared" si="130"/>
        <v/>
      </c>
      <c r="AO90" s="72" t="str">
        <f t="shared" si="131"/>
        <v/>
      </c>
      <c r="AP90" s="72" t="str">
        <f t="shared" si="132"/>
        <v/>
      </c>
      <c r="AQ90" s="72" t="str">
        <f t="shared" si="133"/>
        <v/>
      </c>
      <c r="AR90" s="72" t="str">
        <f t="shared" si="134"/>
        <v xml:space="preserve"> </v>
      </c>
      <c r="AS90" s="72" t="str">
        <f t="shared" si="135"/>
        <v xml:space="preserve">cents </v>
      </c>
      <c r="AT90" s="72" t="str">
        <f t="shared" si="136"/>
        <v/>
      </c>
      <c r="AU90" s="72" t="str">
        <f t="shared" si="137"/>
        <v/>
      </c>
      <c r="AV90" s="72">
        <f t="shared" si="138"/>
        <v>0</v>
      </c>
      <c r="AW90" s="72" t="str">
        <f t="shared" si="139"/>
        <v xml:space="preserve">cents </v>
      </c>
      <c r="AX90" s="72" t="str">
        <f t="shared" si="140"/>
        <v/>
      </c>
      <c r="AY90" s="72" t="str">
        <f t="shared" si="141"/>
        <v/>
      </c>
      <c r="AZ90" s="72">
        <f t="shared" si="142"/>
        <v>0</v>
      </c>
      <c r="BA90" s="72" t="str">
        <f t="shared" si="143"/>
        <v xml:space="preserve">cents </v>
      </c>
      <c r="BB90" s="72" t="str">
        <f t="shared" si="144"/>
        <v/>
      </c>
      <c r="BC90" s="72" t="str">
        <f t="shared" si="145"/>
        <v/>
      </c>
      <c r="BD90" s="72" t="str">
        <f t="shared" si="146"/>
        <v/>
      </c>
      <c r="BE90" s="72" t="str">
        <f t="shared" si="147"/>
        <v/>
      </c>
      <c r="BF90" s="72" t="str">
        <f t="shared" si="148"/>
        <v/>
      </c>
      <c r="BG90" s="72" t="str">
        <f t="shared" si="149"/>
        <v/>
      </c>
      <c r="BH90" s="72" t="str">
        <f t="shared" si="150"/>
        <v/>
      </c>
      <c r="BI90" s="72" t="str">
        <f t="shared" si="151"/>
        <v/>
      </c>
      <c r="BJ90" s="72" t="str">
        <f t="shared" si="152"/>
        <v/>
      </c>
      <c r="BK90" s="72" t="str">
        <f t="shared" si="153"/>
        <v/>
      </c>
      <c r="BL90" s="72" t="str">
        <f t="shared" si="154"/>
        <v/>
      </c>
      <c r="BM90" s="72" t="str">
        <f t="shared" si="155"/>
        <v/>
      </c>
      <c r="BN90" s="72" t="str">
        <f t="shared" si="156"/>
        <v/>
      </c>
      <c r="BO90" s="72" t="str">
        <f t="shared" si="157"/>
        <v/>
      </c>
      <c r="BP90" s="72" t="str">
        <f t="shared" si="158"/>
        <v/>
      </c>
      <c r="BQ90" s="72" t="str">
        <f t="shared" si="159"/>
        <v/>
      </c>
      <c r="BR90" s="72" t="str">
        <f t="shared" si="160"/>
        <v/>
      </c>
      <c r="BS90" s="72" t="str">
        <f t="shared" si="161"/>
        <v/>
      </c>
      <c r="BT90" s="72" t="str">
        <f t="shared" si="162"/>
        <v/>
      </c>
      <c r="BU90" s="72" t="str">
        <f t="shared" si="163"/>
        <v/>
      </c>
      <c r="BV90" s="72" t="str">
        <f t="shared" si="164"/>
        <v/>
      </c>
      <c r="BW90" s="72">
        <f t="shared" si="165"/>
        <v>0</v>
      </c>
      <c r="BX90" s="72" t="str">
        <f t="shared" si="166"/>
        <v/>
      </c>
      <c r="BY90" s="72" t="str">
        <f t="shared" si="167"/>
        <v/>
      </c>
      <c r="BZ90" s="72" t="str">
        <f t="shared" si="168"/>
        <v/>
      </c>
      <c r="CA90" s="72">
        <f t="shared" si="169"/>
        <v>0</v>
      </c>
      <c r="CB90" s="72" t="str">
        <f t="shared" si="170"/>
        <v/>
      </c>
      <c r="CC90" s="72">
        <f t="shared" si="171"/>
        <v>0</v>
      </c>
      <c r="CD90" s="72" t="str">
        <f t="shared" si="172"/>
        <v/>
      </c>
      <c r="CE90" s="72" t="str">
        <f t="shared" si="173"/>
        <v/>
      </c>
      <c r="CF90" s="72">
        <f t="shared" si="174"/>
        <v>0</v>
      </c>
      <c r="CG90" s="72" t="str">
        <f t="shared" si="175"/>
        <v/>
      </c>
      <c r="CH90" s="72" t="str">
        <f t="shared" si="175"/>
        <v/>
      </c>
      <c r="CI90" s="72" t="str">
        <f t="shared" si="176"/>
        <v/>
      </c>
      <c r="CJ90" s="72" t="str">
        <f t="shared" si="177"/>
        <v/>
      </c>
      <c r="CK90" s="72" t="str">
        <f t="shared" si="177"/>
        <v/>
      </c>
      <c r="CL90" s="72" t="str">
        <f t="shared" si="177"/>
        <v/>
      </c>
      <c r="CM90" s="72" t="str">
        <f t="shared" si="178"/>
        <v/>
      </c>
      <c r="CN90" s="72" t="str">
        <f t="shared" si="179"/>
        <v/>
      </c>
      <c r="CO90" s="72" t="str">
        <f t="shared" si="180"/>
        <v/>
      </c>
      <c r="CP90" s="72" t="str">
        <f t="shared" si="181"/>
        <v/>
      </c>
      <c r="CQ90" s="72" t="str">
        <f t="shared" si="182"/>
        <v/>
      </c>
      <c r="CR90" s="72" t="str">
        <f t="shared" si="183"/>
        <v/>
      </c>
      <c r="CS90" s="72" t="str">
        <f t="shared" si="184"/>
        <v/>
      </c>
      <c r="CT90" s="72" t="str">
        <f t="shared" si="185"/>
        <v/>
      </c>
      <c r="CU90" s="72"/>
      <c r="CV90" s="72"/>
      <c r="CW90" s="73"/>
    </row>
    <row r="91" spans="1:101">
      <c r="A91" s="82"/>
      <c r="B91" s="74"/>
      <c r="C91" s="71" t="str">
        <f t="shared" si="94"/>
        <v xml:space="preserve">zéro DH </v>
      </c>
      <c r="D91" s="72" t="str">
        <f t="shared" si="95"/>
        <v xml:space="preserve">Zéro DH </v>
      </c>
      <c r="E91" s="72">
        <f t="shared" si="96"/>
        <v>0</v>
      </c>
      <c r="F91" s="72">
        <f t="shared" si="97"/>
        <v>0</v>
      </c>
      <c r="G91" s="72">
        <f t="shared" si="98"/>
        <v>0</v>
      </c>
      <c r="H91" s="72">
        <f t="shared" si="99"/>
        <v>0</v>
      </c>
      <c r="I91" s="72">
        <f t="shared" si="100"/>
        <v>0</v>
      </c>
      <c r="J91" s="72"/>
      <c r="K91" s="72">
        <f t="shared" si="101"/>
        <v>0</v>
      </c>
      <c r="L91" s="72">
        <f t="shared" si="102"/>
        <v>0</v>
      </c>
      <c r="M91" s="72">
        <f t="shared" si="103"/>
        <v>0</v>
      </c>
      <c r="N91" s="72">
        <f t="shared" si="104"/>
        <v>0</v>
      </c>
      <c r="O91" s="72">
        <f t="shared" si="105"/>
        <v>0</v>
      </c>
      <c r="P91" s="72">
        <f t="shared" si="106"/>
        <v>0</v>
      </c>
      <c r="Q91" s="72">
        <f t="shared" si="107"/>
        <v>0</v>
      </c>
      <c r="R91" s="72">
        <f t="shared" si="108"/>
        <v>0</v>
      </c>
      <c r="S91" s="72">
        <f t="shared" si="109"/>
        <v>0</v>
      </c>
      <c r="T91" s="72">
        <f t="shared" si="110"/>
        <v>0</v>
      </c>
      <c r="U91" s="72">
        <f t="shared" si="111"/>
        <v>0</v>
      </c>
      <c r="V91" s="72">
        <f t="shared" si="112"/>
        <v>0</v>
      </c>
      <c r="W91" s="72">
        <f t="shared" si="113"/>
        <v>0</v>
      </c>
      <c r="X91" s="72">
        <f t="shared" si="114"/>
        <v>0</v>
      </c>
      <c r="Y91" s="72" t="str">
        <f t="shared" si="115"/>
        <v/>
      </c>
      <c r="Z91" s="72" t="str">
        <f t="shared" si="116"/>
        <v/>
      </c>
      <c r="AA91" s="72" t="str">
        <f t="shared" si="117"/>
        <v/>
      </c>
      <c r="AB91" s="72" t="str">
        <f t="shared" si="118"/>
        <v/>
      </c>
      <c r="AC91" s="72" t="str">
        <f t="shared" si="119"/>
        <v/>
      </c>
      <c r="AD91" s="72" t="str">
        <f t="shared" si="120"/>
        <v/>
      </c>
      <c r="AE91" s="72" t="str">
        <f t="shared" si="121"/>
        <v/>
      </c>
      <c r="AF91" s="72" t="str">
        <f t="shared" si="122"/>
        <v/>
      </c>
      <c r="AG91" s="72" t="str">
        <f t="shared" si="123"/>
        <v/>
      </c>
      <c r="AH91" s="72" t="str">
        <f t="shared" si="124"/>
        <v/>
      </c>
      <c r="AI91" s="72" t="str">
        <f t="shared" si="125"/>
        <v xml:space="preserve">zéro </v>
      </c>
      <c r="AJ91" s="72" t="str">
        <f t="shared" si="126"/>
        <v/>
      </c>
      <c r="AK91" s="72" t="str">
        <f t="shared" si="127"/>
        <v/>
      </c>
      <c r="AL91" s="72" t="str">
        <f t="shared" si="128"/>
        <v/>
      </c>
      <c r="AM91" s="72" t="str">
        <f t="shared" si="129"/>
        <v xml:space="preserve">DH </v>
      </c>
      <c r="AN91" s="72" t="str">
        <f t="shared" si="130"/>
        <v/>
      </c>
      <c r="AO91" s="72" t="str">
        <f t="shared" si="131"/>
        <v/>
      </c>
      <c r="AP91" s="72" t="str">
        <f t="shared" si="132"/>
        <v/>
      </c>
      <c r="AQ91" s="72" t="str">
        <f t="shared" si="133"/>
        <v/>
      </c>
      <c r="AR91" s="72" t="str">
        <f t="shared" si="134"/>
        <v xml:space="preserve"> </v>
      </c>
      <c r="AS91" s="72" t="str">
        <f t="shared" si="135"/>
        <v xml:space="preserve">cents </v>
      </c>
      <c r="AT91" s="72" t="str">
        <f t="shared" si="136"/>
        <v/>
      </c>
      <c r="AU91" s="72" t="str">
        <f t="shared" si="137"/>
        <v/>
      </c>
      <c r="AV91" s="72">
        <f t="shared" si="138"/>
        <v>0</v>
      </c>
      <c r="AW91" s="72" t="str">
        <f t="shared" si="139"/>
        <v xml:space="preserve">cents </v>
      </c>
      <c r="AX91" s="72" t="str">
        <f t="shared" si="140"/>
        <v/>
      </c>
      <c r="AY91" s="72" t="str">
        <f t="shared" si="141"/>
        <v/>
      </c>
      <c r="AZ91" s="72">
        <f t="shared" si="142"/>
        <v>0</v>
      </c>
      <c r="BA91" s="72" t="str">
        <f t="shared" si="143"/>
        <v xml:space="preserve">cents </v>
      </c>
      <c r="BB91" s="72" t="str">
        <f t="shared" si="144"/>
        <v/>
      </c>
      <c r="BC91" s="72" t="str">
        <f t="shared" si="145"/>
        <v/>
      </c>
      <c r="BD91" s="72" t="str">
        <f t="shared" si="146"/>
        <v/>
      </c>
      <c r="BE91" s="72" t="str">
        <f t="shared" si="147"/>
        <v/>
      </c>
      <c r="BF91" s="72" t="str">
        <f t="shared" si="148"/>
        <v/>
      </c>
      <c r="BG91" s="72" t="str">
        <f t="shared" si="149"/>
        <v/>
      </c>
      <c r="BH91" s="72" t="str">
        <f t="shared" si="150"/>
        <v/>
      </c>
      <c r="BI91" s="72" t="str">
        <f t="shared" si="151"/>
        <v/>
      </c>
      <c r="BJ91" s="72" t="str">
        <f t="shared" si="152"/>
        <v/>
      </c>
      <c r="BK91" s="72" t="str">
        <f t="shared" si="153"/>
        <v/>
      </c>
      <c r="BL91" s="72" t="str">
        <f t="shared" si="154"/>
        <v/>
      </c>
      <c r="BM91" s="72" t="str">
        <f t="shared" si="155"/>
        <v/>
      </c>
      <c r="BN91" s="72" t="str">
        <f t="shared" si="156"/>
        <v/>
      </c>
      <c r="BO91" s="72" t="str">
        <f t="shared" si="157"/>
        <v/>
      </c>
      <c r="BP91" s="72" t="str">
        <f t="shared" si="158"/>
        <v/>
      </c>
      <c r="BQ91" s="72" t="str">
        <f t="shared" si="159"/>
        <v/>
      </c>
      <c r="BR91" s="72" t="str">
        <f t="shared" si="160"/>
        <v/>
      </c>
      <c r="BS91" s="72" t="str">
        <f t="shared" si="161"/>
        <v/>
      </c>
      <c r="BT91" s="72" t="str">
        <f t="shared" si="162"/>
        <v/>
      </c>
      <c r="BU91" s="72" t="str">
        <f t="shared" si="163"/>
        <v/>
      </c>
      <c r="BV91" s="72" t="str">
        <f t="shared" si="164"/>
        <v/>
      </c>
      <c r="BW91" s="72">
        <f t="shared" si="165"/>
        <v>0</v>
      </c>
      <c r="BX91" s="72" t="str">
        <f t="shared" si="166"/>
        <v/>
      </c>
      <c r="BY91" s="72" t="str">
        <f t="shared" si="167"/>
        <v/>
      </c>
      <c r="BZ91" s="72" t="str">
        <f t="shared" si="168"/>
        <v/>
      </c>
      <c r="CA91" s="72">
        <f t="shared" si="169"/>
        <v>0</v>
      </c>
      <c r="CB91" s="72" t="str">
        <f t="shared" si="170"/>
        <v/>
      </c>
      <c r="CC91" s="72">
        <f t="shared" si="171"/>
        <v>0</v>
      </c>
      <c r="CD91" s="72" t="str">
        <f t="shared" si="172"/>
        <v/>
      </c>
      <c r="CE91" s="72" t="str">
        <f t="shared" si="173"/>
        <v/>
      </c>
      <c r="CF91" s="72">
        <f t="shared" si="174"/>
        <v>0</v>
      </c>
      <c r="CG91" s="72" t="str">
        <f t="shared" si="175"/>
        <v/>
      </c>
      <c r="CH91" s="72" t="str">
        <f t="shared" si="175"/>
        <v/>
      </c>
      <c r="CI91" s="72" t="str">
        <f t="shared" si="176"/>
        <v/>
      </c>
      <c r="CJ91" s="72" t="str">
        <f t="shared" si="177"/>
        <v/>
      </c>
      <c r="CK91" s="72" t="str">
        <f t="shared" si="177"/>
        <v/>
      </c>
      <c r="CL91" s="72" t="str">
        <f t="shared" si="177"/>
        <v/>
      </c>
      <c r="CM91" s="72" t="str">
        <f t="shared" si="178"/>
        <v/>
      </c>
      <c r="CN91" s="72" t="str">
        <f t="shared" si="179"/>
        <v/>
      </c>
      <c r="CO91" s="72" t="str">
        <f t="shared" si="180"/>
        <v/>
      </c>
      <c r="CP91" s="72" t="str">
        <f t="shared" si="181"/>
        <v/>
      </c>
      <c r="CQ91" s="72" t="str">
        <f t="shared" si="182"/>
        <v/>
      </c>
      <c r="CR91" s="72" t="str">
        <f t="shared" si="183"/>
        <v/>
      </c>
      <c r="CS91" s="72" t="str">
        <f t="shared" si="184"/>
        <v/>
      </c>
      <c r="CT91" s="72" t="str">
        <f t="shared" si="185"/>
        <v/>
      </c>
      <c r="CU91" s="72"/>
      <c r="CV91" s="72"/>
      <c r="CW91" s="73"/>
    </row>
    <row r="92" spans="1:101">
      <c r="A92" s="82"/>
      <c r="B92" s="74"/>
      <c r="C92" s="71" t="str">
        <f t="shared" si="94"/>
        <v xml:space="preserve">zéro DH </v>
      </c>
      <c r="D92" s="72" t="str">
        <f t="shared" si="95"/>
        <v xml:space="preserve">Zéro DH </v>
      </c>
      <c r="E92" s="72">
        <f t="shared" si="96"/>
        <v>0</v>
      </c>
      <c r="F92" s="72">
        <f t="shared" si="97"/>
        <v>0</v>
      </c>
      <c r="G92" s="72">
        <f t="shared" si="98"/>
        <v>0</v>
      </c>
      <c r="H92" s="72">
        <f t="shared" si="99"/>
        <v>0</v>
      </c>
      <c r="I92" s="72">
        <f t="shared" si="100"/>
        <v>0</v>
      </c>
      <c r="J92" s="72"/>
      <c r="K92" s="72">
        <f t="shared" si="101"/>
        <v>0</v>
      </c>
      <c r="L92" s="72">
        <f t="shared" si="102"/>
        <v>0</v>
      </c>
      <c r="M92" s="72">
        <f t="shared" si="103"/>
        <v>0</v>
      </c>
      <c r="N92" s="72">
        <f t="shared" si="104"/>
        <v>0</v>
      </c>
      <c r="O92" s="72">
        <f t="shared" si="105"/>
        <v>0</v>
      </c>
      <c r="P92" s="72">
        <f t="shared" si="106"/>
        <v>0</v>
      </c>
      <c r="Q92" s="72">
        <f t="shared" si="107"/>
        <v>0</v>
      </c>
      <c r="R92" s="72">
        <f t="shared" si="108"/>
        <v>0</v>
      </c>
      <c r="S92" s="72">
        <f t="shared" si="109"/>
        <v>0</v>
      </c>
      <c r="T92" s="72">
        <f t="shared" si="110"/>
        <v>0</v>
      </c>
      <c r="U92" s="72">
        <f t="shared" si="111"/>
        <v>0</v>
      </c>
      <c r="V92" s="72">
        <f t="shared" si="112"/>
        <v>0</v>
      </c>
      <c r="W92" s="72">
        <f t="shared" si="113"/>
        <v>0</v>
      </c>
      <c r="X92" s="72">
        <f t="shared" si="114"/>
        <v>0</v>
      </c>
      <c r="Y92" s="72" t="str">
        <f t="shared" si="115"/>
        <v/>
      </c>
      <c r="Z92" s="72" t="str">
        <f t="shared" si="116"/>
        <v/>
      </c>
      <c r="AA92" s="72" t="str">
        <f t="shared" si="117"/>
        <v/>
      </c>
      <c r="AB92" s="72" t="str">
        <f t="shared" si="118"/>
        <v/>
      </c>
      <c r="AC92" s="72" t="str">
        <f t="shared" si="119"/>
        <v/>
      </c>
      <c r="AD92" s="72" t="str">
        <f t="shared" si="120"/>
        <v/>
      </c>
      <c r="AE92" s="72" t="str">
        <f t="shared" si="121"/>
        <v/>
      </c>
      <c r="AF92" s="72" t="str">
        <f t="shared" si="122"/>
        <v/>
      </c>
      <c r="AG92" s="72" t="str">
        <f t="shared" si="123"/>
        <v/>
      </c>
      <c r="AH92" s="72" t="str">
        <f t="shared" si="124"/>
        <v/>
      </c>
      <c r="AI92" s="72" t="str">
        <f t="shared" si="125"/>
        <v xml:space="preserve">zéro </v>
      </c>
      <c r="AJ92" s="72" t="str">
        <f t="shared" si="126"/>
        <v/>
      </c>
      <c r="AK92" s="72" t="str">
        <f t="shared" si="127"/>
        <v/>
      </c>
      <c r="AL92" s="72" t="str">
        <f t="shared" si="128"/>
        <v/>
      </c>
      <c r="AM92" s="72" t="str">
        <f t="shared" si="129"/>
        <v xml:space="preserve">DH </v>
      </c>
      <c r="AN92" s="72" t="str">
        <f t="shared" si="130"/>
        <v/>
      </c>
      <c r="AO92" s="72" t="str">
        <f t="shared" si="131"/>
        <v/>
      </c>
      <c r="AP92" s="72" t="str">
        <f t="shared" si="132"/>
        <v/>
      </c>
      <c r="AQ92" s="72" t="str">
        <f t="shared" si="133"/>
        <v/>
      </c>
      <c r="AR92" s="72" t="str">
        <f t="shared" si="134"/>
        <v xml:space="preserve"> </v>
      </c>
      <c r="AS92" s="72" t="str">
        <f t="shared" si="135"/>
        <v xml:space="preserve">cents </v>
      </c>
      <c r="AT92" s="72" t="str">
        <f t="shared" si="136"/>
        <v/>
      </c>
      <c r="AU92" s="72" t="str">
        <f t="shared" si="137"/>
        <v/>
      </c>
      <c r="AV92" s="72">
        <f t="shared" si="138"/>
        <v>0</v>
      </c>
      <c r="AW92" s="72" t="str">
        <f t="shared" si="139"/>
        <v xml:space="preserve">cents </v>
      </c>
      <c r="AX92" s="72" t="str">
        <f t="shared" si="140"/>
        <v/>
      </c>
      <c r="AY92" s="72" t="str">
        <f t="shared" si="141"/>
        <v/>
      </c>
      <c r="AZ92" s="72">
        <f t="shared" si="142"/>
        <v>0</v>
      </c>
      <c r="BA92" s="72" t="str">
        <f t="shared" si="143"/>
        <v xml:space="preserve">cents </v>
      </c>
      <c r="BB92" s="72" t="str">
        <f t="shared" si="144"/>
        <v/>
      </c>
      <c r="BC92" s="72" t="str">
        <f t="shared" si="145"/>
        <v/>
      </c>
      <c r="BD92" s="72" t="str">
        <f t="shared" si="146"/>
        <v/>
      </c>
      <c r="BE92" s="72" t="str">
        <f t="shared" si="147"/>
        <v/>
      </c>
      <c r="BF92" s="72" t="str">
        <f t="shared" si="148"/>
        <v/>
      </c>
      <c r="BG92" s="72" t="str">
        <f t="shared" si="149"/>
        <v/>
      </c>
      <c r="BH92" s="72" t="str">
        <f t="shared" si="150"/>
        <v/>
      </c>
      <c r="BI92" s="72" t="str">
        <f t="shared" si="151"/>
        <v/>
      </c>
      <c r="BJ92" s="72" t="str">
        <f t="shared" si="152"/>
        <v/>
      </c>
      <c r="BK92" s="72" t="str">
        <f t="shared" si="153"/>
        <v/>
      </c>
      <c r="BL92" s="72" t="str">
        <f t="shared" si="154"/>
        <v/>
      </c>
      <c r="BM92" s="72" t="str">
        <f t="shared" si="155"/>
        <v/>
      </c>
      <c r="BN92" s="72" t="str">
        <f t="shared" si="156"/>
        <v/>
      </c>
      <c r="BO92" s="72" t="str">
        <f t="shared" si="157"/>
        <v/>
      </c>
      <c r="BP92" s="72" t="str">
        <f t="shared" si="158"/>
        <v/>
      </c>
      <c r="BQ92" s="72" t="str">
        <f t="shared" si="159"/>
        <v/>
      </c>
      <c r="BR92" s="72" t="str">
        <f t="shared" si="160"/>
        <v/>
      </c>
      <c r="BS92" s="72" t="str">
        <f t="shared" si="161"/>
        <v/>
      </c>
      <c r="BT92" s="72" t="str">
        <f t="shared" si="162"/>
        <v/>
      </c>
      <c r="BU92" s="72" t="str">
        <f t="shared" si="163"/>
        <v/>
      </c>
      <c r="BV92" s="72" t="str">
        <f t="shared" si="164"/>
        <v/>
      </c>
      <c r="BW92" s="72">
        <f t="shared" si="165"/>
        <v>0</v>
      </c>
      <c r="BX92" s="72" t="str">
        <f t="shared" si="166"/>
        <v/>
      </c>
      <c r="BY92" s="72" t="str">
        <f t="shared" si="167"/>
        <v/>
      </c>
      <c r="BZ92" s="72" t="str">
        <f t="shared" si="168"/>
        <v/>
      </c>
      <c r="CA92" s="72">
        <f t="shared" si="169"/>
        <v>0</v>
      </c>
      <c r="CB92" s="72" t="str">
        <f t="shared" si="170"/>
        <v/>
      </c>
      <c r="CC92" s="72">
        <f t="shared" si="171"/>
        <v>0</v>
      </c>
      <c r="CD92" s="72" t="str">
        <f t="shared" si="172"/>
        <v/>
      </c>
      <c r="CE92" s="72" t="str">
        <f t="shared" si="173"/>
        <v/>
      </c>
      <c r="CF92" s="72">
        <f t="shared" si="174"/>
        <v>0</v>
      </c>
      <c r="CG92" s="72" t="str">
        <f t="shared" si="175"/>
        <v/>
      </c>
      <c r="CH92" s="72" t="str">
        <f t="shared" si="175"/>
        <v/>
      </c>
      <c r="CI92" s="72" t="str">
        <f t="shared" si="176"/>
        <v/>
      </c>
      <c r="CJ92" s="72" t="str">
        <f t="shared" si="177"/>
        <v/>
      </c>
      <c r="CK92" s="72" t="str">
        <f t="shared" si="177"/>
        <v/>
      </c>
      <c r="CL92" s="72" t="str">
        <f t="shared" si="177"/>
        <v/>
      </c>
      <c r="CM92" s="72" t="str">
        <f t="shared" si="178"/>
        <v/>
      </c>
      <c r="CN92" s="72" t="str">
        <f t="shared" si="179"/>
        <v/>
      </c>
      <c r="CO92" s="72" t="str">
        <f t="shared" si="180"/>
        <v/>
      </c>
      <c r="CP92" s="72" t="str">
        <f t="shared" si="181"/>
        <v/>
      </c>
      <c r="CQ92" s="72" t="str">
        <f t="shared" si="182"/>
        <v/>
      </c>
      <c r="CR92" s="72" t="str">
        <f t="shared" si="183"/>
        <v/>
      </c>
      <c r="CS92" s="72" t="str">
        <f t="shared" si="184"/>
        <v/>
      </c>
      <c r="CT92" s="72" t="str">
        <f t="shared" si="185"/>
        <v/>
      </c>
      <c r="CU92" s="72"/>
      <c r="CV92" s="72"/>
      <c r="CW92" s="73"/>
    </row>
    <row r="93" spans="1:101">
      <c r="A93" s="82"/>
      <c r="B93" s="74"/>
      <c r="C93" s="71" t="str">
        <f t="shared" si="94"/>
        <v xml:space="preserve">zéro DH </v>
      </c>
      <c r="D93" s="72" t="str">
        <f t="shared" si="95"/>
        <v xml:space="preserve">Zéro DH </v>
      </c>
      <c r="E93" s="72">
        <f t="shared" si="96"/>
        <v>0</v>
      </c>
      <c r="F93" s="72">
        <f t="shared" si="97"/>
        <v>0</v>
      </c>
      <c r="G93" s="72">
        <f t="shared" si="98"/>
        <v>0</v>
      </c>
      <c r="H93" s="72">
        <f t="shared" si="99"/>
        <v>0</v>
      </c>
      <c r="I93" s="72">
        <f t="shared" si="100"/>
        <v>0</v>
      </c>
      <c r="J93" s="72"/>
      <c r="K93" s="72">
        <f t="shared" si="101"/>
        <v>0</v>
      </c>
      <c r="L93" s="72">
        <f t="shared" si="102"/>
        <v>0</v>
      </c>
      <c r="M93" s="72">
        <f t="shared" si="103"/>
        <v>0</v>
      </c>
      <c r="N93" s="72">
        <f t="shared" si="104"/>
        <v>0</v>
      </c>
      <c r="O93" s="72">
        <f t="shared" si="105"/>
        <v>0</v>
      </c>
      <c r="P93" s="72">
        <f t="shared" si="106"/>
        <v>0</v>
      </c>
      <c r="Q93" s="72">
        <f t="shared" si="107"/>
        <v>0</v>
      </c>
      <c r="R93" s="72">
        <f t="shared" si="108"/>
        <v>0</v>
      </c>
      <c r="S93" s="72">
        <f t="shared" si="109"/>
        <v>0</v>
      </c>
      <c r="T93" s="72">
        <f t="shared" si="110"/>
        <v>0</v>
      </c>
      <c r="U93" s="72">
        <f t="shared" si="111"/>
        <v>0</v>
      </c>
      <c r="V93" s="72">
        <f t="shared" si="112"/>
        <v>0</v>
      </c>
      <c r="W93" s="72">
        <f t="shared" si="113"/>
        <v>0</v>
      </c>
      <c r="X93" s="72">
        <f t="shared" si="114"/>
        <v>0</v>
      </c>
      <c r="Y93" s="72" t="str">
        <f t="shared" si="115"/>
        <v/>
      </c>
      <c r="Z93" s="72" t="str">
        <f t="shared" si="116"/>
        <v/>
      </c>
      <c r="AA93" s="72" t="str">
        <f t="shared" si="117"/>
        <v/>
      </c>
      <c r="AB93" s="72" t="str">
        <f t="shared" si="118"/>
        <v/>
      </c>
      <c r="AC93" s="72" t="str">
        <f t="shared" si="119"/>
        <v/>
      </c>
      <c r="AD93" s="72" t="str">
        <f t="shared" si="120"/>
        <v/>
      </c>
      <c r="AE93" s="72" t="str">
        <f t="shared" si="121"/>
        <v/>
      </c>
      <c r="AF93" s="72" t="str">
        <f t="shared" si="122"/>
        <v/>
      </c>
      <c r="AG93" s="72" t="str">
        <f t="shared" si="123"/>
        <v/>
      </c>
      <c r="AH93" s="72" t="str">
        <f t="shared" si="124"/>
        <v/>
      </c>
      <c r="AI93" s="72" t="str">
        <f t="shared" si="125"/>
        <v xml:space="preserve">zéro </v>
      </c>
      <c r="AJ93" s="72" t="str">
        <f t="shared" si="126"/>
        <v/>
      </c>
      <c r="AK93" s="72" t="str">
        <f t="shared" si="127"/>
        <v/>
      </c>
      <c r="AL93" s="72" t="str">
        <f t="shared" si="128"/>
        <v/>
      </c>
      <c r="AM93" s="72" t="str">
        <f t="shared" si="129"/>
        <v xml:space="preserve">DH </v>
      </c>
      <c r="AN93" s="72" t="str">
        <f t="shared" si="130"/>
        <v/>
      </c>
      <c r="AO93" s="72" t="str">
        <f t="shared" si="131"/>
        <v/>
      </c>
      <c r="AP93" s="72" t="str">
        <f t="shared" si="132"/>
        <v/>
      </c>
      <c r="AQ93" s="72" t="str">
        <f t="shared" si="133"/>
        <v/>
      </c>
      <c r="AR93" s="72" t="str">
        <f t="shared" si="134"/>
        <v xml:space="preserve"> </v>
      </c>
      <c r="AS93" s="72" t="str">
        <f t="shared" si="135"/>
        <v xml:space="preserve">cents </v>
      </c>
      <c r="AT93" s="72" t="str">
        <f t="shared" si="136"/>
        <v/>
      </c>
      <c r="AU93" s="72" t="str">
        <f t="shared" si="137"/>
        <v/>
      </c>
      <c r="AV93" s="72">
        <f t="shared" si="138"/>
        <v>0</v>
      </c>
      <c r="AW93" s="72" t="str">
        <f t="shared" si="139"/>
        <v xml:space="preserve">cents </v>
      </c>
      <c r="AX93" s="72" t="str">
        <f t="shared" si="140"/>
        <v/>
      </c>
      <c r="AY93" s="72" t="str">
        <f t="shared" si="141"/>
        <v/>
      </c>
      <c r="AZ93" s="72">
        <f t="shared" si="142"/>
        <v>0</v>
      </c>
      <c r="BA93" s="72" t="str">
        <f t="shared" si="143"/>
        <v xml:space="preserve">cents </v>
      </c>
      <c r="BB93" s="72" t="str">
        <f t="shared" si="144"/>
        <v/>
      </c>
      <c r="BC93" s="72" t="str">
        <f t="shared" si="145"/>
        <v/>
      </c>
      <c r="BD93" s="72" t="str">
        <f t="shared" si="146"/>
        <v/>
      </c>
      <c r="BE93" s="72" t="str">
        <f t="shared" si="147"/>
        <v/>
      </c>
      <c r="BF93" s="72" t="str">
        <f t="shared" si="148"/>
        <v/>
      </c>
      <c r="BG93" s="72" t="str">
        <f t="shared" si="149"/>
        <v/>
      </c>
      <c r="BH93" s="72" t="str">
        <f t="shared" si="150"/>
        <v/>
      </c>
      <c r="BI93" s="72" t="str">
        <f t="shared" si="151"/>
        <v/>
      </c>
      <c r="BJ93" s="72" t="str">
        <f t="shared" si="152"/>
        <v/>
      </c>
      <c r="BK93" s="72" t="str">
        <f t="shared" si="153"/>
        <v/>
      </c>
      <c r="BL93" s="72" t="str">
        <f t="shared" si="154"/>
        <v/>
      </c>
      <c r="BM93" s="72" t="str">
        <f t="shared" si="155"/>
        <v/>
      </c>
      <c r="BN93" s="72" t="str">
        <f t="shared" si="156"/>
        <v/>
      </c>
      <c r="BO93" s="72" t="str">
        <f t="shared" si="157"/>
        <v/>
      </c>
      <c r="BP93" s="72" t="str">
        <f t="shared" si="158"/>
        <v/>
      </c>
      <c r="BQ93" s="72" t="str">
        <f t="shared" si="159"/>
        <v/>
      </c>
      <c r="BR93" s="72" t="str">
        <f t="shared" si="160"/>
        <v/>
      </c>
      <c r="BS93" s="72" t="str">
        <f t="shared" si="161"/>
        <v/>
      </c>
      <c r="BT93" s="72" t="str">
        <f t="shared" si="162"/>
        <v/>
      </c>
      <c r="BU93" s="72" t="str">
        <f t="shared" si="163"/>
        <v/>
      </c>
      <c r="BV93" s="72" t="str">
        <f t="shared" si="164"/>
        <v/>
      </c>
      <c r="BW93" s="72">
        <f t="shared" si="165"/>
        <v>0</v>
      </c>
      <c r="BX93" s="72" t="str">
        <f t="shared" si="166"/>
        <v/>
      </c>
      <c r="BY93" s="72" t="str">
        <f t="shared" si="167"/>
        <v/>
      </c>
      <c r="BZ93" s="72" t="str">
        <f t="shared" si="168"/>
        <v/>
      </c>
      <c r="CA93" s="72">
        <f t="shared" si="169"/>
        <v>0</v>
      </c>
      <c r="CB93" s="72" t="str">
        <f t="shared" si="170"/>
        <v/>
      </c>
      <c r="CC93" s="72">
        <f t="shared" si="171"/>
        <v>0</v>
      </c>
      <c r="CD93" s="72" t="str">
        <f t="shared" si="172"/>
        <v/>
      </c>
      <c r="CE93" s="72" t="str">
        <f t="shared" si="173"/>
        <v/>
      </c>
      <c r="CF93" s="72">
        <f t="shared" si="174"/>
        <v>0</v>
      </c>
      <c r="CG93" s="72" t="str">
        <f t="shared" si="175"/>
        <v/>
      </c>
      <c r="CH93" s="72" t="str">
        <f t="shared" si="175"/>
        <v/>
      </c>
      <c r="CI93" s="72" t="str">
        <f t="shared" si="176"/>
        <v/>
      </c>
      <c r="CJ93" s="72" t="str">
        <f t="shared" si="177"/>
        <v/>
      </c>
      <c r="CK93" s="72" t="str">
        <f t="shared" si="177"/>
        <v/>
      </c>
      <c r="CL93" s="72" t="str">
        <f t="shared" si="177"/>
        <v/>
      </c>
      <c r="CM93" s="72" t="str">
        <f t="shared" si="178"/>
        <v/>
      </c>
      <c r="CN93" s="72" t="str">
        <f t="shared" si="179"/>
        <v/>
      </c>
      <c r="CO93" s="72" t="str">
        <f t="shared" si="180"/>
        <v/>
      </c>
      <c r="CP93" s="72" t="str">
        <f t="shared" si="181"/>
        <v/>
      </c>
      <c r="CQ93" s="72" t="str">
        <f t="shared" si="182"/>
        <v/>
      </c>
      <c r="CR93" s="72" t="str">
        <f t="shared" si="183"/>
        <v/>
      </c>
      <c r="CS93" s="72" t="str">
        <f t="shared" si="184"/>
        <v/>
      </c>
      <c r="CT93" s="72" t="str">
        <f t="shared" si="185"/>
        <v/>
      </c>
      <c r="CU93" s="72"/>
      <c r="CV93" s="72"/>
      <c r="CW93" s="73"/>
    </row>
    <row r="94" spans="1:101">
      <c r="A94" s="82"/>
      <c r="B94" s="74"/>
      <c r="C94" s="71" t="str">
        <f t="shared" si="94"/>
        <v xml:space="preserve">zéro DH </v>
      </c>
      <c r="D94" s="72" t="str">
        <f t="shared" si="95"/>
        <v xml:space="preserve">Zéro DH </v>
      </c>
      <c r="E94" s="72">
        <f t="shared" si="96"/>
        <v>0</v>
      </c>
      <c r="F94" s="72">
        <f t="shared" si="97"/>
        <v>0</v>
      </c>
      <c r="G94" s="72">
        <f t="shared" si="98"/>
        <v>0</v>
      </c>
      <c r="H94" s="72">
        <f t="shared" si="99"/>
        <v>0</v>
      </c>
      <c r="I94" s="72">
        <f t="shared" si="100"/>
        <v>0</v>
      </c>
      <c r="J94" s="72"/>
      <c r="K94" s="72">
        <f t="shared" si="101"/>
        <v>0</v>
      </c>
      <c r="L94" s="72">
        <f t="shared" si="102"/>
        <v>0</v>
      </c>
      <c r="M94" s="72">
        <f t="shared" si="103"/>
        <v>0</v>
      </c>
      <c r="N94" s="72">
        <f t="shared" si="104"/>
        <v>0</v>
      </c>
      <c r="O94" s="72">
        <f t="shared" si="105"/>
        <v>0</v>
      </c>
      <c r="P94" s="72">
        <f t="shared" si="106"/>
        <v>0</v>
      </c>
      <c r="Q94" s="72">
        <f t="shared" si="107"/>
        <v>0</v>
      </c>
      <c r="R94" s="72">
        <f t="shared" si="108"/>
        <v>0</v>
      </c>
      <c r="S94" s="72">
        <f t="shared" si="109"/>
        <v>0</v>
      </c>
      <c r="T94" s="72">
        <f t="shared" si="110"/>
        <v>0</v>
      </c>
      <c r="U94" s="72">
        <f t="shared" si="111"/>
        <v>0</v>
      </c>
      <c r="V94" s="72">
        <f t="shared" si="112"/>
        <v>0</v>
      </c>
      <c r="W94" s="72">
        <f t="shared" si="113"/>
        <v>0</v>
      </c>
      <c r="X94" s="72">
        <f t="shared" si="114"/>
        <v>0</v>
      </c>
      <c r="Y94" s="72" t="str">
        <f t="shared" si="115"/>
        <v/>
      </c>
      <c r="Z94" s="72" t="str">
        <f t="shared" si="116"/>
        <v/>
      </c>
      <c r="AA94" s="72" t="str">
        <f t="shared" si="117"/>
        <v/>
      </c>
      <c r="AB94" s="72" t="str">
        <f t="shared" si="118"/>
        <v/>
      </c>
      <c r="AC94" s="72" t="str">
        <f t="shared" si="119"/>
        <v/>
      </c>
      <c r="AD94" s="72" t="str">
        <f t="shared" si="120"/>
        <v/>
      </c>
      <c r="AE94" s="72" t="str">
        <f t="shared" si="121"/>
        <v/>
      </c>
      <c r="AF94" s="72" t="str">
        <f t="shared" si="122"/>
        <v/>
      </c>
      <c r="AG94" s="72" t="str">
        <f t="shared" si="123"/>
        <v/>
      </c>
      <c r="AH94" s="72" t="str">
        <f t="shared" si="124"/>
        <v/>
      </c>
      <c r="AI94" s="72" t="str">
        <f t="shared" si="125"/>
        <v xml:space="preserve">zéro </v>
      </c>
      <c r="AJ94" s="72" t="str">
        <f t="shared" si="126"/>
        <v/>
      </c>
      <c r="AK94" s="72" t="str">
        <f t="shared" si="127"/>
        <v/>
      </c>
      <c r="AL94" s="72" t="str">
        <f t="shared" si="128"/>
        <v/>
      </c>
      <c r="AM94" s="72" t="str">
        <f t="shared" si="129"/>
        <v xml:space="preserve">DH </v>
      </c>
      <c r="AN94" s="72" t="str">
        <f t="shared" si="130"/>
        <v/>
      </c>
      <c r="AO94" s="72" t="str">
        <f t="shared" si="131"/>
        <v/>
      </c>
      <c r="AP94" s="72" t="str">
        <f t="shared" si="132"/>
        <v/>
      </c>
      <c r="AQ94" s="72" t="str">
        <f t="shared" si="133"/>
        <v/>
      </c>
      <c r="AR94" s="72" t="str">
        <f t="shared" si="134"/>
        <v xml:space="preserve"> </v>
      </c>
      <c r="AS94" s="72" t="str">
        <f t="shared" si="135"/>
        <v xml:space="preserve">cents </v>
      </c>
      <c r="AT94" s="72" t="str">
        <f t="shared" si="136"/>
        <v/>
      </c>
      <c r="AU94" s="72" t="str">
        <f t="shared" si="137"/>
        <v/>
      </c>
      <c r="AV94" s="72">
        <f t="shared" si="138"/>
        <v>0</v>
      </c>
      <c r="AW94" s="72" t="str">
        <f t="shared" si="139"/>
        <v xml:space="preserve">cents </v>
      </c>
      <c r="AX94" s="72" t="str">
        <f t="shared" si="140"/>
        <v/>
      </c>
      <c r="AY94" s="72" t="str">
        <f t="shared" si="141"/>
        <v/>
      </c>
      <c r="AZ94" s="72">
        <f t="shared" si="142"/>
        <v>0</v>
      </c>
      <c r="BA94" s="72" t="str">
        <f t="shared" si="143"/>
        <v xml:space="preserve">cents </v>
      </c>
      <c r="BB94" s="72" t="str">
        <f t="shared" si="144"/>
        <v/>
      </c>
      <c r="BC94" s="72" t="str">
        <f t="shared" si="145"/>
        <v/>
      </c>
      <c r="BD94" s="72" t="str">
        <f t="shared" si="146"/>
        <v/>
      </c>
      <c r="BE94" s="72" t="str">
        <f t="shared" si="147"/>
        <v/>
      </c>
      <c r="BF94" s="72" t="str">
        <f t="shared" si="148"/>
        <v/>
      </c>
      <c r="BG94" s="72" t="str">
        <f t="shared" si="149"/>
        <v/>
      </c>
      <c r="BH94" s="72" t="str">
        <f t="shared" si="150"/>
        <v/>
      </c>
      <c r="BI94" s="72" t="str">
        <f t="shared" si="151"/>
        <v/>
      </c>
      <c r="BJ94" s="72" t="str">
        <f t="shared" si="152"/>
        <v/>
      </c>
      <c r="BK94" s="72" t="str">
        <f t="shared" si="153"/>
        <v/>
      </c>
      <c r="BL94" s="72" t="str">
        <f t="shared" si="154"/>
        <v/>
      </c>
      <c r="BM94" s="72" t="str">
        <f t="shared" si="155"/>
        <v/>
      </c>
      <c r="BN94" s="72" t="str">
        <f t="shared" si="156"/>
        <v/>
      </c>
      <c r="BO94" s="72" t="str">
        <f t="shared" si="157"/>
        <v/>
      </c>
      <c r="BP94" s="72" t="str">
        <f t="shared" si="158"/>
        <v/>
      </c>
      <c r="BQ94" s="72" t="str">
        <f t="shared" si="159"/>
        <v/>
      </c>
      <c r="BR94" s="72" t="str">
        <f t="shared" si="160"/>
        <v/>
      </c>
      <c r="BS94" s="72" t="str">
        <f t="shared" si="161"/>
        <v/>
      </c>
      <c r="BT94" s="72" t="str">
        <f t="shared" si="162"/>
        <v/>
      </c>
      <c r="BU94" s="72" t="str">
        <f t="shared" si="163"/>
        <v/>
      </c>
      <c r="BV94" s="72" t="str">
        <f t="shared" si="164"/>
        <v/>
      </c>
      <c r="BW94" s="72">
        <f t="shared" si="165"/>
        <v>0</v>
      </c>
      <c r="BX94" s="72" t="str">
        <f t="shared" si="166"/>
        <v/>
      </c>
      <c r="BY94" s="72" t="str">
        <f t="shared" si="167"/>
        <v/>
      </c>
      <c r="BZ94" s="72" t="str">
        <f t="shared" si="168"/>
        <v/>
      </c>
      <c r="CA94" s="72">
        <f t="shared" si="169"/>
        <v>0</v>
      </c>
      <c r="CB94" s="72" t="str">
        <f t="shared" si="170"/>
        <v/>
      </c>
      <c r="CC94" s="72">
        <f t="shared" si="171"/>
        <v>0</v>
      </c>
      <c r="CD94" s="72" t="str">
        <f t="shared" si="172"/>
        <v/>
      </c>
      <c r="CE94" s="72" t="str">
        <f t="shared" si="173"/>
        <v/>
      </c>
      <c r="CF94" s="72">
        <f t="shared" si="174"/>
        <v>0</v>
      </c>
      <c r="CG94" s="72" t="str">
        <f t="shared" si="175"/>
        <v/>
      </c>
      <c r="CH94" s="72" t="str">
        <f t="shared" si="175"/>
        <v/>
      </c>
      <c r="CI94" s="72" t="str">
        <f t="shared" si="176"/>
        <v/>
      </c>
      <c r="CJ94" s="72" t="str">
        <f t="shared" si="177"/>
        <v/>
      </c>
      <c r="CK94" s="72" t="str">
        <f t="shared" si="177"/>
        <v/>
      </c>
      <c r="CL94" s="72" t="str">
        <f t="shared" si="177"/>
        <v/>
      </c>
      <c r="CM94" s="72" t="str">
        <f t="shared" si="178"/>
        <v/>
      </c>
      <c r="CN94" s="72" t="str">
        <f t="shared" si="179"/>
        <v/>
      </c>
      <c r="CO94" s="72" t="str">
        <f t="shared" si="180"/>
        <v/>
      </c>
      <c r="CP94" s="72" t="str">
        <f t="shared" si="181"/>
        <v/>
      </c>
      <c r="CQ94" s="72" t="str">
        <f t="shared" si="182"/>
        <v/>
      </c>
      <c r="CR94" s="72" t="str">
        <f t="shared" si="183"/>
        <v/>
      </c>
      <c r="CS94" s="72" t="str">
        <f t="shared" si="184"/>
        <v/>
      </c>
      <c r="CT94" s="72" t="str">
        <f t="shared" si="185"/>
        <v/>
      </c>
      <c r="CU94" s="72"/>
      <c r="CV94" s="72"/>
      <c r="CW94" s="73"/>
    </row>
    <row r="95" spans="1:101">
      <c r="A95" s="82"/>
      <c r="B95" s="74"/>
      <c r="C95" s="71" t="str">
        <f t="shared" si="94"/>
        <v xml:space="preserve">zéro DH </v>
      </c>
      <c r="D95" s="72" t="str">
        <f t="shared" si="95"/>
        <v xml:space="preserve">Zéro DH </v>
      </c>
      <c r="E95" s="72">
        <f t="shared" si="96"/>
        <v>0</v>
      </c>
      <c r="F95" s="72">
        <f t="shared" si="97"/>
        <v>0</v>
      </c>
      <c r="G95" s="72">
        <f t="shared" si="98"/>
        <v>0</v>
      </c>
      <c r="H95" s="72">
        <f t="shared" si="99"/>
        <v>0</v>
      </c>
      <c r="I95" s="72">
        <f t="shared" si="100"/>
        <v>0</v>
      </c>
      <c r="J95" s="72"/>
      <c r="K95" s="72">
        <f t="shared" si="101"/>
        <v>0</v>
      </c>
      <c r="L95" s="72">
        <f t="shared" si="102"/>
        <v>0</v>
      </c>
      <c r="M95" s="72">
        <f t="shared" si="103"/>
        <v>0</v>
      </c>
      <c r="N95" s="72">
        <f t="shared" si="104"/>
        <v>0</v>
      </c>
      <c r="O95" s="72">
        <f t="shared" si="105"/>
        <v>0</v>
      </c>
      <c r="P95" s="72">
        <f t="shared" si="106"/>
        <v>0</v>
      </c>
      <c r="Q95" s="72">
        <f t="shared" si="107"/>
        <v>0</v>
      </c>
      <c r="R95" s="72">
        <f t="shared" si="108"/>
        <v>0</v>
      </c>
      <c r="S95" s="72">
        <f t="shared" si="109"/>
        <v>0</v>
      </c>
      <c r="T95" s="72">
        <f t="shared" si="110"/>
        <v>0</v>
      </c>
      <c r="U95" s="72">
        <f t="shared" si="111"/>
        <v>0</v>
      </c>
      <c r="V95" s="72">
        <f t="shared" si="112"/>
        <v>0</v>
      </c>
      <c r="W95" s="72">
        <f t="shared" si="113"/>
        <v>0</v>
      </c>
      <c r="X95" s="72">
        <f t="shared" si="114"/>
        <v>0</v>
      </c>
      <c r="Y95" s="72" t="str">
        <f t="shared" si="115"/>
        <v/>
      </c>
      <c r="Z95" s="72" t="str">
        <f t="shared" si="116"/>
        <v/>
      </c>
      <c r="AA95" s="72" t="str">
        <f t="shared" si="117"/>
        <v/>
      </c>
      <c r="AB95" s="72" t="str">
        <f t="shared" si="118"/>
        <v/>
      </c>
      <c r="AC95" s="72" t="str">
        <f t="shared" si="119"/>
        <v/>
      </c>
      <c r="AD95" s="72" t="str">
        <f t="shared" si="120"/>
        <v/>
      </c>
      <c r="AE95" s="72" t="str">
        <f t="shared" si="121"/>
        <v/>
      </c>
      <c r="AF95" s="72" t="str">
        <f t="shared" si="122"/>
        <v/>
      </c>
      <c r="AG95" s="72" t="str">
        <f t="shared" si="123"/>
        <v/>
      </c>
      <c r="AH95" s="72" t="str">
        <f t="shared" si="124"/>
        <v/>
      </c>
      <c r="AI95" s="72" t="str">
        <f t="shared" si="125"/>
        <v xml:space="preserve">zéro </v>
      </c>
      <c r="AJ95" s="72" t="str">
        <f t="shared" si="126"/>
        <v/>
      </c>
      <c r="AK95" s="72" t="str">
        <f t="shared" si="127"/>
        <v/>
      </c>
      <c r="AL95" s="72" t="str">
        <f t="shared" si="128"/>
        <v/>
      </c>
      <c r="AM95" s="72" t="str">
        <f t="shared" si="129"/>
        <v xml:space="preserve">DH </v>
      </c>
      <c r="AN95" s="72" t="str">
        <f t="shared" si="130"/>
        <v/>
      </c>
      <c r="AO95" s="72" t="str">
        <f t="shared" si="131"/>
        <v/>
      </c>
      <c r="AP95" s="72" t="str">
        <f t="shared" si="132"/>
        <v/>
      </c>
      <c r="AQ95" s="72" t="str">
        <f t="shared" si="133"/>
        <v/>
      </c>
      <c r="AR95" s="72" t="str">
        <f t="shared" si="134"/>
        <v xml:space="preserve"> </v>
      </c>
      <c r="AS95" s="72" t="str">
        <f t="shared" si="135"/>
        <v xml:space="preserve">cents </v>
      </c>
      <c r="AT95" s="72" t="str">
        <f t="shared" si="136"/>
        <v/>
      </c>
      <c r="AU95" s="72" t="str">
        <f t="shared" si="137"/>
        <v/>
      </c>
      <c r="AV95" s="72">
        <f t="shared" si="138"/>
        <v>0</v>
      </c>
      <c r="AW95" s="72" t="str">
        <f t="shared" si="139"/>
        <v xml:space="preserve">cents </v>
      </c>
      <c r="AX95" s="72" t="str">
        <f t="shared" si="140"/>
        <v/>
      </c>
      <c r="AY95" s="72" t="str">
        <f t="shared" si="141"/>
        <v/>
      </c>
      <c r="AZ95" s="72">
        <f t="shared" si="142"/>
        <v>0</v>
      </c>
      <c r="BA95" s="72" t="str">
        <f t="shared" si="143"/>
        <v xml:space="preserve">cents </v>
      </c>
      <c r="BB95" s="72" t="str">
        <f t="shared" si="144"/>
        <v/>
      </c>
      <c r="BC95" s="72" t="str">
        <f t="shared" si="145"/>
        <v/>
      </c>
      <c r="BD95" s="72" t="str">
        <f t="shared" si="146"/>
        <v/>
      </c>
      <c r="BE95" s="72" t="str">
        <f t="shared" si="147"/>
        <v/>
      </c>
      <c r="BF95" s="72" t="str">
        <f t="shared" si="148"/>
        <v/>
      </c>
      <c r="BG95" s="72" t="str">
        <f t="shared" si="149"/>
        <v/>
      </c>
      <c r="BH95" s="72" t="str">
        <f t="shared" si="150"/>
        <v/>
      </c>
      <c r="BI95" s="72" t="str">
        <f t="shared" si="151"/>
        <v/>
      </c>
      <c r="BJ95" s="72" t="str">
        <f t="shared" si="152"/>
        <v/>
      </c>
      <c r="BK95" s="72" t="str">
        <f t="shared" si="153"/>
        <v/>
      </c>
      <c r="BL95" s="72" t="str">
        <f t="shared" si="154"/>
        <v/>
      </c>
      <c r="BM95" s="72" t="str">
        <f t="shared" si="155"/>
        <v/>
      </c>
      <c r="BN95" s="72" t="str">
        <f t="shared" si="156"/>
        <v/>
      </c>
      <c r="BO95" s="72" t="str">
        <f t="shared" si="157"/>
        <v/>
      </c>
      <c r="BP95" s="72" t="str">
        <f t="shared" si="158"/>
        <v/>
      </c>
      <c r="BQ95" s="72" t="str">
        <f t="shared" si="159"/>
        <v/>
      </c>
      <c r="BR95" s="72" t="str">
        <f t="shared" si="160"/>
        <v/>
      </c>
      <c r="BS95" s="72" t="str">
        <f t="shared" si="161"/>
        <v/>
      </c>
      <c r="BT95" s="72" t="str">
        <f t="shared" si="162"/>
        <v/>
      </c>
      <c r="BU95" s="72" t="str">
        <f t="shared" si="163"/>
        <v/>
      </c>
      <c r="BV95" s="72" t="str">
        <f t="shared" si="164"/>
        <v/>
      </c>
      <c r="BW95" s="72">
        <f t="shared" si="165"/>
        <v>0</v>
      </c>
      <c r="BX95" s="72" t="str">
        <f t="shared" si="166"/>
        <v/>
      </c>
      <c r="BY95" s="72" t="str">
        <f t="shared" si="167"/>
        <v/>
      </c>
      <c r="BZ95" s="72" t="str">
        <f t="shared" si="168"/>
        <v/>
      </c>
      <c r="CA95" s="72">
        <f t="shared" si="169"/>
        <v>0</v>
      </c>
      <c r="CB95" s="72" t="str">
        <f t="shared" si="170"/>
        <v/>
      </c>
      <c r="CC95" s="72">
        <f t="shared" si="171"/>
        <v>0</v>
      </c>
      <c r="CD95" s="72" t="str">
        <f t="shared" si="172"/>
        <v/>
      </c>
      <c r="CE95" s="72" t="str">
        <f t="shared" si="173"/>
        <v/>
      </c>
      <c r="CF95" s="72">
        <f t="shared" si="174"/>
        <v>0</v>
      </c>
      <c r="CG95" s="72" t="str">
        <f t="shared" si="175"/>
        <v/>
      </c>
      <c r="CH95" s="72" t="str">
        <f t="shared" si="175"/>
        <v/>
      </c>
      <c r="CI95" s="72" t="str">
        <f t="shared" si="176"/>
        <v/>
      </c>
      <c r="CJ95" s="72" t="str">
        <f t="shared" si="177"/>
        <v/>
      </c>
      <c r="CK95" s="72" t="str">
        <f t="shared" si="177"/>
        <v/>
      </c>
      <c r="CL95" s="72" t="str">
        <f t="shared" si="177"/>
        <v/>
      </c>
      <c r="CM95" s="72" t="str">
        <f t="shared" si="178"/>
        <v/>
      </c>
      <c r="CN95" s="72" t="str">
        <f t="shared" si="179"/>
        <v/>
      </c>
      <c r="CO95" s="72" t="str">
        <f t="shared" si="180"/>
        <v/>
      </c>
      <c r="CP95" s="72" t="str">
        <f t="shared" si="181"/>
        <v/>
      </c>
      <c r="CQ95" s="72" t="str">
        <f t="shared" si="182"/>
        <v/>
      </c>
      <c r="CR95" s="72" t="str">
        <f t="shared" si="183"/>
        <v/>
      </c>
      <c r="CS95" s="72" t="str">
        <f t="shared" si="184"/>
        <v/>
      </c>
      <c r="CT95" s="72" t="str">
        <f t="shared" si="185"/>
        <v/>
      </c>
      <c r="CU95" s="72"/>
      <c r="CV95" s="72"/>
      <c r="CW95" s="73"/>
    </row>
    <row r="96" spans="1:101">
      <c r="A96" s="82"/>
      <c r="B96" s="74"/>
      <c r="C96" s="71" t="str">
        <f t="shared" si="94"/>
        <v xml:space="preserve">zéro DH </v>
      </c>
      <c r="D96" s="72" t="str">
        <f t="shared" si="95"/>
        <v xml:space="preserve">Zéro DH </v>
      </c>
      <c r="E96" s="72">
        <f t="shared" si="96"/>
        <v>0</v>
      </c>
      <c r="F96" s="72">
        <f t="shared" si="97"/>
        <v>0</v>
      </c>
      <c r="G96" s="72">
        <f t="shared" si="98"/>
        <v>0</v>
      </c>
      <c r="H96" s="72">
        <f t="shared" si="99"/>
        <v>0</v>
      </c>
      <c r="I96" s="72">
        <f t="shared" si="100"/>
        <v>0</v>
      </c>
      <c r="J96" s="72"/>
      <c r="K96" s="72">
        <f t="shared" si="101"/>
        <v>0</v>
      </c>
      <c r="L96" s="72">
        <f t="shared" si="102"/>
        <v>0</v>
      </c>
      <c r="M96" s="72">
        <f t="shared" si="103"/>
        <v>0</v>
      </c>
      <c r="N96" s="72">
        <f t="shared" si="104"/>
        <v>0</v>
      </c>
      <c r="O96" s="72">
        <f t="shared" si="105"/>
        <v>0</v>
      </c>
      <c r="P96" s="72">
        <f t="shared" si="106"/>
        <v>0</v>
      </c>
      <c r="Q96" s="72">
        <f t="shared" si="107"/>
        <v>0</v>
      </c>
      <c r="R96" s="72">
        <f t="shared" si="108"/>
        <v>0</v>
      </c>
      <c r="S96" s="72">
        <f t="shared" si="109"/>
        <v>0</v>
      </c>
      <c r="T96" s="72">
        <f t="shared" si="110"/>
        <v>0</v>
      </c>
      <c r="U96" s="72">
        <f t="shared" si="111"/>
        <v>0</v>
      </c>
      <c r="V96" s="72">
        <f t="shared" si="112"/>
        <v>0</v>
      </c>
      <c r="W96" s="72">
        <f t="shared" si="113"/>
        <v>0</v>
      </c>
      <c r="X96" s="72">
        <f t="shared" si="114"/>
        <v>0</v>
      </c>
      <c r="Y96" s="72" t="str">
        <f t="shared" si="115"/>
        <v/>
      </c>
      <c r="Z96" s="72" t="str">
        <f t="shared" si="116"/>
        <v/>
      </c>
      <c r="AA96" s="72" t="str">
        <f t="shared" si="117"/>
        <v/>
      </c>
      <c r="AB96" s="72" t="str">
        <f t="shared" si="118"/>
        <v/>
      </c>
      <c r="AC96" s="72" t="str">
        <f t="shared" si="119"/>
        <v/>
      </c>
      <c r="AD96" s="72" t="str">
        <f t="shared" si="120"/>
        <v/>
      </c>
      <c r="AE96" s="72" t="str">
        <f t="shared" si="121"/>
        <v/>
      </c>
      <c r="AF96" s="72" t="str">
        <f t="shared" si="122"/>
        <v/>
      </c>
      <c r="AG96" s="72" t="str">
        <f t="shared" si="123"/>
        <v/>
      </c>
      <c r="AH96" s="72" t="str">
        <f t="shared" si="124"/>
        <v/>
      </c>
      <c r="AI96" s="72" t="str">
        <f t="shared" si="125"/>
        <v xml:space="preserve">zéro </v>
      </c>
      <c r="AJ96" s="72" t="str">
        <f t="shared" si="126"/>
        <v/>
      </c>
      <c r="AK96" s="72" t="str">
        <f t="shared" si="127"/>
        <v/>
      </c>
      <c r="AL96" s="72" t="str">
        <f t="shared" si="128"/>
        <v/>
      </c>
      <c r="AM96" s="72" t="str">
        <f t="shared" si="129"/>
        <v xml:space="preserve">DH </v>
      </c>
      <c r="AN96" s="72" t="str">
        <f t="shared" si="130"/>
        <v/>
      </c>
      <c r="AO96" s="72" t="str">
        <f t="shared" si="131"/>
        <v/>
      </c>
      <c r="AP96" s="72" t="str">
        <f t="shared" si="132"/>
        <v/>
      </c>
      <c r="AQ96" s="72" t="str">
        <f t="shared" si="133"/>
        <v/>
      </c>
      <c r="AR96" s="72" t="str">
        <f t="shared" si="134"/>
        <v xml:space="preserve"> </v>
      </c>
      <c r="AS96" s="72" t="str">
        <f t="shared" si="135"/>
        <v xml:space="preserve">cents </v>
      </c>
      <c r="AT96" s="72" t="str">
        <f t="shared" si="136"/>
        <v/>
      </c>
      <c r="AU96" s="72" t="str">
        <f t="shared" si="137"/>
        <v/>
      </c>
      <c r="AV96" s="72">
        <f t="shared" si="138"/>
        <v>0</v>
      </c>
      <c r="AW96" s="72" t="str">
        <f t="shared" si="139"/>
        <v xml:space="preserve">cents </v>
      </c>
      <c r="AX96" s="72" t="str">
        <f t="shared" si="140"/>
        <v/>
      </c>
      <c r="AY96" s="72" t="str">
        <f t="shared" si="141"/>
        <v/>
      </c>
      <c r="AZ96" s="72">
        <f t="shared" si="142"/>
        <v>0</v>
      </c>
      <c r="BA96" s="72" t="str">
        <f t="shared" si="143"/>
        <v xml:space="preserve">cents </v>
      </c>
      <c r="BB96" s="72" t="str">
        <f t="shared" si="144"/>
        <v/>
      </c>
      <c r="BC96" s="72" t="str">
        <f t="shared" si="145"/>
        <v/>
      </c>
      <c r="BD96" s="72" t="str">
        <f t="shared" si="146"/>
        <v/>
      </c>
      <c r="BE96" s="72" t="str">
        <f t="shared" si="147"/>
        <v/>
      </c>
      <c r="BF96" s="72" t="str">
        <f t="shared" si="148"/>
        <v/>
      </c>
      <c r="BG96" s="72" t="str">
        <f t="shared" si="149"/>
        <v/>
      </c>
      <c r="BH96" s="72" t="str">
        <f t="shared" si="150"/>
        <v/>
      </c>
      <c r="BI96" s="72" t="str">
        <f t="shared" si="151"/>
        <v/>
      </c>
      <c r="BJ96" s="72" t="str">
        <f t="shared" si="152"/>
        <v/>
      </c>
      <c r="BK96" s="72" t="str">
        <f t="shared" si="153"/>
        <v/>
      </c>
      <c r="BL96" s="72" t="str">
        <f t="shared" si="154"/>
        <v/>
      </c>
      <c r="BM96" s="72" t="str">
        <f t="shared" si="155"/>
        <v/>
      </c>
      <c r="BN96" s="72" t="str">
        <f t="shared" si="156"/>
        <v/>
      </c>
      <c r="BO96" s="72" t="str">
        <f t="shared" si="157"/>
        <v/>
      </c>
      <c r="BP96" s="72" t="str">
        <f t="shared" si="158"/>
        <v/>
      </c>
      <c r="BQ96" s="72" t="str">
        <f t="shared" si="159"/>
        <v/>
      </c>
      <c r="BR96" s="72" t="str">
        <f t="shared" si="160"/>
        <v/>
      </c>
      <c r="BS96" s="72" t="str">
        <f t="shared" si="161"/>
        <v/>
      </c>
      <c r="BT96" s="72" t="str">
        <f t="shared" si="162"/>
        <v/>
      </c>
      <c r="BU96" s="72" t="str">
        <f t="shared" si="163"/>
        <v/>
      </c>
      <c r="BV96" s="72" t="str">
        <f t="shared" si="164"/>
        <v/>
      </c>
      <c r="BW96" s="72">
        <f t="shared" si="165"/>
        <v>0</v>
      </c>
      <c r="BX96" s="72" t="str">
        <f t="shared" si="166"/>
        <v/>
      </c>
      <c r="BY96" s="72" t="str">
        <f t="shared" si="167"/>
        <v/>
      </c>
      <c r="BZ96" s="72" t="str">
        <f t="shared" si="168"/>
        <v/>
      </c>
      <c r="CA96" s="72">
        <f t="shared" si="169"/>
        <v>0</v>
      </c>
      <c r="CB96" s="72" t="str">
        <f t="shared" si="170"/>
        <v/>
      </c>
      <c r="CC96" s="72">
        <f t="shared" si="171"/>
        <v>0</v>
      </c>
      <c r="CD96" s="72" t="str">
        <f t="shared" si="172"/>
        <v/>
      </c>
      <c r="CE96" s="72" t="str">
        <f t="shared" si="173"/>
        <v/>
      </c>
      <c r="CF96" s="72">
        <f t="shared" si="174"/>
        <v>0</v>
      </c>
      <c r="CG96" s="72" t="str">
        <f t="shared" si="175"/>
        <v/>
      </c>
      <c r="CH96" s="72" t="str">
        <f t="shared" si="175"/>
        <v/>
      </c>
      <c r="CI96" s="72" t="str">
        <f t="shared" si="176"/>
        <v/>
      </c>
      <c r="CJ96" s="72" t="str">
        <f t="shared" si="177"/>
        <v/>
      </c>
      <c r="CK96" s="72" t="str">
        <f t="shared" si="177"/>
        <v/>
      </c>
      <c r="CL96" s="72" t="str">
        <f t="shared" si="177"/>
        <v/>
      </c>
      <c r="CM96" s="72" t="str">
        <f t="shared" si="178"/>
        <v/>
      </c>
      <c r="CN96" s="72" t="str">
        <f t="shared" si="179"/>
        <v/>
      </c>
      <c r="CO96" s="72" t="str">
        <f t="shared" si="180"/>
        <v/>
      </c>
      <c r="CP96" s="72" t="str">
        <f t="shared" si="181"/>
        <v/>
      </c>
      <c r="CQ96" s="72" t="str">
        <f t="shared" si="182"/>
        <v/>
      </c>
      <c r="CR96" s="72" t="str">
        <f t="shared" si="183"/>
        <v/>
      </c>
      <c r="CS96" s="72" t="str">
        <f t="shared" si="184"/>
        <v/>
      </c>
      <c r="CT96" s="72" t="str">
        <f t="shared" si="185"/>
        <v/>
      </c>
      <c r="CU96" s="72"/>
      <c r="CV96" s="72"/>
      <c r="CW96" s="73"/>
    </row>
    <row r="97" spans="1:101">
      <c r="A97" s="82"/>
      <c r="B97" s="74"/>
      <c r="C97" s="71" t="str">
        <f t="shared" si="94"/>
        <v xml:space="preserve">zéro DH </v>
      </c>
      <c r="D97" s="72" t="str">
        <f t="shared" si="95"/>
        <v xml:space="preserve">Zéro DH </v>
      </c>
      <c r="E97" s="72">
        <f t="shared" si="96"/>
        <v>0</v>
      </c>
      <c r="F97" s="72">
        <f t="shared" si="97"/>
        <v>0</v>
      </c>
      <c r="G97" s="72">
        <f t="shared" si="98"/>
        <v>0</v>
      </c>
      <c r="H97" s="72">
        <f t="shared" si="99"/>
        <v>0</v>
      </c>
      <c r="I97" s="72">
        <f t="shared" si="100"/>
        <v>0</v>
      </c>
      <c r="J97" s="72"/>
      <c r="K97" s="72">
        <f t="shared" si="101"/>
        <v>0</v>
      </c>
      <c r="L97" s="72">
        <f t="shared" si="102"/>
        <v>0</v>
      </c>
      <c r="M97" s="72">
        <f t="shared" si="103"/>
        <v>0</v>
      </c>
      <c r="N97" s="72">
        <f t="shared" si="104"/>
        <v>0</v>
      </c>
      <c r="O97" s="72">
        <f t="shared" si="105"/>
        <v>0</v>
      </c>
      <c r="P97" s="72">
        <f t="shared" si="106"/>
        <v>0</v>
      </c>
      <c r="Q97" s="72">
        <f t="shared" si="107"/>
        <v>0</v>
      </c>
      <c r="R97" s="72">
        <f t="shared" si="108"/>
        <v>0</v>
      </c>
      <c r="S97" s="72">
        <f t="shared" si="109"/>
        <v>0</v>
      </c>
      <c r="T97" s="72">
        <f t="shared" si="110"/>
        <v>0</v>
      </c>
      <c r="U97" s="72">
        <f t="shared" si="111"/>
        <v>0</v>
      </c>
      <c r="V97" s="72">
        <f t="shared" si="112"/>
        <v>0</v>
      </c>
      <c r="W97" s="72">
        <f t="shared" si="113"/>
        <v>0</v>
      </c>
      <c r="X97" s="72">
        <f t="shared" si="114"/>
        <v>0</v>
      </c>
      <c r="Y97" s="72" t="str">
        <f t="shared" si="115"/>
        <v/>
      </c>
      <c r="Z97" s="72" t="str">
        <f t="shared" si="116"/>
        <v/>
      </c>
      <c r="AA97" s="72" t="str">
        <f t="shared" si="117"/>
        <v/>
      </c>
      <c r="AB97" s="72" t="str">
        <f t="shared" si="118"/>
        <v/>
      </c>
      <c r="AC97" s="72" t="str">
        <f t="shared" si="119"/>
        <v/>
      </c>
      <c r="AD97" s="72" t="str">
        <f t="shared" si="120"/>
        <v/>
      </c>
      <c r="AE97" s="72" t="str">
        <f t="shared" si="121"/>
        <v/>
      </c>
      <c r="AF97" s="72" t="str">
        <f t="shared" si="122"/>
        <v/>
      </c>
      <c r="AG97" s="72" t="str">
        <f t="shared" si="123"/>
        <v/>
      </c>
      <c r="AH97" s="72" t="str">
        <f t="shared" si="124"/>
        <v/>
      </c>
      <c r="AI97" s="72" t="str">
        <f t="shared" si="125"/>
        <v xml:space="preserve">zéro </v>
      </c>
      <c r="AJ97" s="72" t="str">
        <f t="shared" si="126"/>
        <v/>
      </c>
      <c r="AK97" s="72" t="str">
        <f t="shared" si="127"/>
        <v/>
      </c>
      <c r="AL97" s="72" t="str">
        <f t="shared" si="128"/>
        <v/>
      </c>
      <c r="AM97" s="72" t="str">
        <f t="shared" si="129"/>
        <v xml:space="preserve">DH </v>
      </c>
      <c r="AN97" s="72" t="str">
        <f t="shared" si="130"/>
        <v/>
      </c>
      <c r="AO97" s="72" t="str">
        <f t="shared" si="131"/>
        <v/>
      </c>
      <c r="AP97" s="72" t="str">
        <f t="shared" si="132"/>
        <v/>
      </c>
      <c r="AQ97" s="72" t="str">
        <f t="shared" si="133"/>
        <v/>
      </c>
      <c r="AR97" s="72" t="str">
        <f t="shared" si="134"/>
        <v xml:space="preserve"> </v>
      </c>
      <c r="AS97" s="72" t="str">
        <f t="shared" si="135"/>
        <v xml:space="preserve">cents </v>
      </c>
      <c r="AT97" s="72" t="str">
        <f t="shared" si="136"/>
        <v/>
      </c>
      <c r="AU97" s="72" t="str">
        <f t="shared" si="137"/>
        <v/>
      </c>
      <c r="AV97" s="72">
        <f t="shared" si="138"/>
        <v>0</v>
      </c>
      <c r="AW97" s="72" t="str">
        <f t="shared" si="139"/>
        <v xml:space="preserve">cents </v>
      </c>
      <c r="AX97" s="72" t="str">
        <f t="shared" si="140"/>
        <v/>
      </c>
      <c r="AY97" s="72" t="str">
        <f t="shared" si="141"/>
        <v/>
      </c>
      <c r="AZ97" s="72">
        <f t="shared" si="142"/>
        <v>0</v>
      </c>
      <c r="BA97" s="72" t="str">
        <f t="shared" si="143"/>
        <v xml:space="preserve">cents </v>
      </c>
      <c r="BB97" s="72" t="str">
        <f t="shared" si="144"/>
        <v/>
      </c>
      <c r="BC97" s="72" t="str">
        <f t="shared" si="145"/>
        <v/>
      </c>
      <c r="BD97" s="72" t="str">
        <f t="shared" si="146"/>
        <v/>
      </c>
      <c r="BE97" s="72" t="str">
        <f t="shared" si="147"/>
        <v/>
      </c>
      <c r="BF97" s="72" t="str">
        <f t="shared" si="148"/>
        <v/>
      </c>
      <c r="BG97" s="72" t="str">
        <f t="shared" si="149"/>
        <v/>
      </c>
      <c r="BH97" s="72" t="str">
        <f t="shared" si="150"/>
        <v/>
      </c>
      <c r="BI97" s="72" t="str">
        <f t="shared" si="151"/>
        <v/>
      </c>
      <c r="BJ97" s="72" t="str">
        <f t="shared" si="152"/>
        <v/>
      </c>
      <c r="BK97" s="72" t="str">
        <f t="shared" si="153"/>
        <v/>
      </c>
      <c r="BL97" s="72" t="str">
        <f t="shared" si="154"/>
        <v/>
      </c>
      <c r="BM97" s="72" t="str">
        <f t="shared" si="155"/>
        <v/>
      </c>
      <c r="BN97" s="72" t="str">
        <f t="shared" si="156"/>
        <v/>
      </c>
      <c r="BO97" s="72" t="str">
        <f t="shared" si="157"/>
        <v/>
      </c>
      <c r="BP97" s="72" t="str">
        <f t="shared" si="158"/>
        <v/>
      </c>
      <c r="BQ97" s="72" t="str">
        <f t="shared" si="159"/>
        <v/>
      </c>
      <c r="BR97" s="72" t="str">
        <f t="shared" si="160"/>
        <v/>
      </c>
      <c r="BS97" s="72" t="str">
        <f t="shared" si="161"/>
        <v/>
      </c>
      <c r="BT97" s="72" t="str">
        <f t="shared" si="162"/>
        <v/>
      </c>
      <c r="BU97" s="72" t="str">
        <f t="shared" si="163"/>
        <v/>
      </c>
      <c r="BV97" s="72" t="str">
        <f t="shared" si="164"/>
        <v/>
      </c>
      <c r="BW97" s="72">
        <f t="shared" si="165"/>
        <v>0</v>
      </c>
      <c r="BX97" s="72" t="str">
        <f t="shared" si="166"/>
        <v/>
      </c>
      <c r="BY97" s="72" t="str">
        <f t="shared" si="167"/>
        <v/>
      </c>
      <c r="BZ97" s="72" t="str">
        <f t="shared" si="168"/>
        <v/>
      </c>
      <c r="CA97" s="72">
        <f t="shared" si="169"/>
        <v>0</v>
      </c>
      <c r="CB97" s="72" t="str">
        <f t="shared" si="170"/>
        <v/>
      </c>
      <c r="CC97" s="72">
        <f t="shared" si="171"/>
        <v>0</v>
      </c>
      <c r="CD97" s="72" t="str">
        <f t="shared" si="172"/>
        <v/>
      </c>
      <c r="CE97" s="72" t="str">
        <f t="shared" si="173"/>
        <v/>
      </c>
      <c r="CF97" s="72">
        <f t="shared" si="174"/>
        <v>0</v>
      </c>
      <c r="CG97" s="72" t="str">
        <f t="shared" si="175"/>
        <v/>
      </c>
      <c r="CH97" s="72" t="str">
        <f t="shared" si="175"/>
        <v/>
      </c>
      <c r="CI97" s="72" t="str">
        <f t="shared" si="176"/>
        <v/>
      </c>
      <c r="CJ97" s="72" t="str">
        <f t="shared" si="177"/>
        <v/>
      </c>
      <c r="CK97" s="72" t="str">
        <f t="shared" si="177"/>
        <v/>
      </c>
      <c r="CL97" s="72" t="str">
        <f t="shared" si="177"/>
        <v/>
      </c>
      <c r="CM97" s="72" t="str">
        <f t="shared" si="178"/>
        <v/>
      </c>
      <c r="CN97" s="72" t="str">
        <f t="shared" si="179"/>
        <v/>
      </c>
      <c r="CO97" s="72" t="str">
        <f t="shared" si="180"/>
        <v/>
      </c>
      <c r="CP97" s="72" t="str">
        <f t="shared" si="181"/>
        <v/>
      </c>
      <c r="CQ97" s="72" t="str">
        <f t="shared" si="182"/>
        <v/>
      </c>
      <c r="CR97" s="72" t="str">
        <f t="shared" si="183"/>
        <v/>
      </c>
      <c r="CS97" s="72" t="str">
        <f t="shared" si="184"/>
        <v/>
      </c>
      <c r="CT97" s="72" t="str">
        <f t="shared" si="185"/>
        <v/>
      </c>
      <c r="CU97" s="72"/>
      <c r="CV97" s="72"/>
      <c r="CW97" s="73"/>
    </row>
    <row r="98" spans="1:101">
      <c r="A98" s="82"/>
      <c r="B98" s="75"/>
      <c r="C98" s="71" t="str">
        <f t="shared" si="94"/>
        <v xml:space="preserve">zéro DH </v>
      </c>
      <c r="D98" s="72" t="str">
        <f>UPPER(MID(C98,1,1))&amp;MID(C98,2,168)</f>
        <v xml:space="preserve">Zéro DH </v>
      </c>
      <c r="E98" s="72">
        <f t="shared" si="96"/>
        <v>0</v>
      </c>
      <c r="F98" s="72">
        <f>INT((B98-E98*1000000)/1000)</f>
        <v>0</v>
      </c>
      <c r="G98" s="72">
        <f>INT(B98-E98*1000000-F98*1000)</f>
        <v>0</v>
      </c>
      <c r="H98" s="72">
        <f>ROUND(B98-E98*1000000-F98*1000-G98,2)*100</f>
        <v>0</v>
      </c>
      <c r="I98" s="72">
        <f t="shared" si="100"/>
        <v>0</v>
      </c>
      <c r="J98" s="72"/>
      <c r="K98" s="72">
        <f t="shared" si="101"/>
        <v>0</v>
      </c>
      <c r="L98" s="72">
        <f t="shared" si="102"/>
        <v>0</v>
      </c>
      <c r="M98" s="72">
        <f t="shared" si="103"/>
        <v>0</v>
      </c>
      <c r="N98" s="72">
        <f t="shared" si="104"/>
        <v>0</v>
      </c>
      <c r="O98" s="72">
        <f>INT((E98-N98*100)/10)</f>
        <v>0</v>
      </c>
      <c r="P98" s="72">
        <f>E98-N98*100-O98*10</f>
        <v>0</v>
      </c>
      <c r="Q98" s="72">
        <f t="shared" si="107"/>
        <v>0</v>
      </c>
      <c r="R98" s="72">
        <f>INT((F98-Q98*100)/10)</f>
        <v>0</v>
      </c>
      <c r="S98" s="72">
        <f>F98-Q98*100-R98*10</f>
        <v>0</v>
      </c>
      <c r="T98" s="72">
        <f t="shared" si="110"/>
        <v>0</v>
      </c>
      <c r="U98" s="72">
        <f>INT((G98-T98*100)/10)</f>
        <v>0</v>
      </c>
      <c r="V98" s="72">
        <f>G98-T98*100-U98*10</f>
        <v>0</v>
      </c>
      <c r="W98" s="72">
        <f t="shared" si="113"/>
        <v>0</v>
      </c>
      <c r="X98" s="72">
        <f>ROUND(H98-W98*10,0)</f>
        <v>0</v>
      </c>
      <c r="Y98" s="72" t="str">
        <f t="shared" si="115"/>
        <v/>
      </c>
      <c r="Z98" s="72" t="str">
        <f t="shared" si="116"/>
        <v/>
      </c>
      <c r="AA98" s="72" t="str">
        <f t="shared" si="117"/>
        <v/>
      </c>
      <c r="AB98" s="72" t="str">
        <f t="shared" si="118"/>
        <v/>
      </c>
      <c r="AC98" s="72" t="str">
        <f t="shared" si="119"/>
        <v/>
      </c>
      <c r="AD98" s="72" t="str">
        <f t="shared" si="120"/>
        <v/>
      </c>
      <c r="AE98" s="72" t="str">
        <f t="shared" si="121"/>
        <v/>
      </c>
      <c r="AF98" s="72" t="str">
        <f t="shared" si="122"/>
        <v/>
      </c>
      <c r="AG98" s="72" t="str">
        <f t="shared" si="123"/>
        <v/>
      </c>
      <c r="AH98" s="72" t="str">
        <f t="shared" si="124"/>
        <v/>
      </c>
      <c r="AI98" s="72" t="str">
        <f t="shared" si="125"/>
        <v xml:space="preserve">zéro </v>
      </c>
      <c r="AJ98" s="72" t="str">
        <f t="shared" si="126"/>
        <v/>
      </c>
      <c r="AK98" s="72" t="str">
        <f t="shared" si="127"/>
        <v/>
      </c>
      <c r="AL98" s="72" t="str">
        <f t="shared" si="128"/>
        <v/>
      </c>
      <c r="AM98" s="72" t="str">
        <f t="shared" si="129"/>
        <v xml:space="preserve">DH </v>
      </c>
      <c r="AN98" s="72" t="str">
        <f t="shared" si="130"/>
        <v/>
      </c>
      <c r="AO98" s="72" t="str">
        <f t="shared" si="131"/>
        <v/>
      </c>
      <c r="AP98" s="72" t="str">
        <f t="shared" si="132"/>
        <v/>
      </c>
      <c r="AQ98" s="72" t="str">
        <f t="shared" si="133"/>
        <v/>
      </c>
      <c r="AR98" s="72" t="str">
        <f t="shared" si="134"/>
        <v xml:space="preserve"> </v>
      </c>
      <c r="AS98" s="72" t="str">
        <f t="shared" si="135"/>
        <v xml:space="preserve">cents </v>
      </c>
      <c r="AT98" s="72" t="str">
        <f t="shared" si="136"/>
        <v/>
      </c>
      <c r="AU98" s="72" t="str">
        <f t="shared" si="137"/>
        <v/>
      </c>
      <c r="AV98" s="72">
        <f t="shared" si="138"/>
        <v>0</v>
      </c>
      <c r="AW98" s="72" t="str">
        <f t="shared" si="139"/>
        <v xml:space="preserve">cents </v>
      </c>
      <c r="AX98" s="72" t="str">
        <f t="shared" si="140"/>
        <v/>
      </c>
      <c r="AY98" s="72" t="str">
        <f t="shared" si="141"/>
        <v/>
      </c>
      <c r="AZ98" s="72">
        <f t="shared" si="142"/>
        <v>0</v>
      </c>
      <c r="BA98" s="72" t="str">
        <f t="shared" si="143"/>
        <v xml:space="preserve">cents </v>
      </c>
      <c r="BB98" s="72" t="str">
        <f t="shared" si="144"/>
        <v/>
      </c>
      <c r="BC98" s="72" t="str">
        <f t="shared" si="145"/>
        <v/>
      </c>
      <c r="BD98" s="72" t="str">
        <f t="shared" si="146"/>
        <v/>
      </c>
      <c r="BE98" s="72" t="str">
        <f t="shared" si="147"/>
        <v/>
      </c>
      <c r="BF98" s="72" t="str">
        <f t="shared" si="148"/>
        <v/>
      </c>
      <c r="BG98" s="72" t="str">
        <f t="shared" si="149"/>
        <v/>
      </c>
      <c r="BH98" s="72" t="str">
        <f t="shared" si="150"/>
        <v/>
      </c>
      <c r="BI98" s="72" t="str">
        <f t="shared" si="151"/>
        <v/>
      </c>
      <c r="BJ98" s="72" t="str">
        <f t="shared" si="152"/>
        <v/>
      </c>
      <c r="BK98" s="72" t="str">
        <f t="shared" si="153"/>
        <v/>
      </c>
      <c r="BL98" s="72" t="str">
        <f t="shared" si="154"/>
        <v/>
      </c>
      <c r="BM98" s="72" t="str">
        <f t="shared" si="155"/>
        <v/>
      </c>
      <c r="BN98" s="72" t="str">
        <f t="shared" si="156"/>
        <v/>
      </c>
      <c r="BO98" s="72" t="str">
        <f t="shared" si="157"/>
        <v/>
      </c>
      <c r="BP98" s="72" t="str">
        <f t="shared" si="158"/>
        <v/>
      </c>
      <c r="BQ98" s="72" t="str">
        <f t="shared" si="159"/>
        <v/>
      </c>
      <c r="BR98" s="72" t="str">
        <f t="shared" si="160"/>
        <v/>
      </c>
      <c r="BS98" s="72" t="str">
        <f t="shared" si="161"/>
        <v/>
      </c>
      <c r="BT98" s="72" t="str">
        <f t="shared" si="162"/>
        <v/>
      </c>
      <c r="BU98" s="72" t="str">
        <f t="shared" si="163"/>
        <v/>
      </c>
      <c r="BV98" s="72" t="str">
        <f t="shared" si="164"/>
        <v/>
      </c>
      <c r="BW98" s="72">
        <f t="shared" si="165"/>
        <v>0</v>
      </c>
      <c r="BX98" s="72" t="str">
        <f t="shared" si="166"/>
        <v/>
      </c>
      <c r="BY98" s="72" t="str">
        <f t="shared" si="167"/>
        <v/>
      </c>
      <c r="BZ98" s="72" t="str">
        <f t="shared" si="168"/>
        <v/>
      </c>
      <c r="CA98" s="72">
        <f t="shared" si="169"/>
        <v>0</v>
      </c>
      <c r="CB98" s="72" t="str">
        <f t="shared" si="170"/>
        <v/>
      </c>
      <c r="CC98" s="72">
        <f t="shared" si="171"/>
        <v>0</v>
      </c>
      <c r="CD98" s="72" t="str">
        <f t="shared" si="172"/>
        <v/>
      </c>
      <c r="CE98" s="72" t="str">
        <f t="shared" si="173"/>
        <v/>
      </c>
      <c r="CF98" s="72">
        <f t="shared" si="174"/>
        <v>0</v>
      </c>
      <c r="CG98" s="72" t="str">
        <f t="shared" si="175"/>
        <v/>
      </c>
      <c r="CH98" s="72" t="str">
        <f t="shared" si="175"/>
        <v/>
      </c>
      <c r="CI98" s="72" t="str">
        <f t="shared" si="176"/>
        <v/>
      </c>
      <c r="CJ98" s="72" t="str">
        <f t="shared" si="177"/>
        <v/>
      </c>
      <c r="CK98" s="72" t="str">
        <f t="shared" si="177"/>
        <v/>
      </c>
      <c r="CL98" s="72" t="str">
        <f t="shared" si="177"/>
        <v/>
      </c>
      <c r="CM98" s="72" t="str">
        <f t="shared" si="178"/>
        <v/>
      </c>
      <c r="CN98" s="72" t="str">
        <f t="shared" si="179"/>
        <v/>
      </c>
      <c r="CO98" s="72" t="str">
        <f t="shared" si="180"/>
        <v/>
      </c>
      <c r="CP98" s="72" t="str">
        <f t="shared" si="181"/>
        <v/>
      </c>
      <c r="CQ98" s="72" t="str">
        <f t="shared" si="182"/>
        <v/>
      </c>
      <c r="CR98" s="72" t="str">
        <f t="shared" si="183"/>
        <v/>
      </c>
      <c r="CS98" s="72" t="str">
        <f t="shared" si="184"/>
        <v/>
      </c>
      <c r="CT98" s="72" t="str">
        <f t="shared" si="185"/>
        <v/>
      </c>
      <c r="CU98" s="72"/>
      <c r="CV98" s="72"/>
      <c r="CW98" s="73"/>
    </row>
    <row r="99" spans="1:101">
      <c r="A99" s="82"/>
      <c r="B99" s="74"/>
      <c r="C99" s="71" t="str">
        <f t="shared" si="94"/>
        <v xml:space="preserve">zéro DH </v>
      </c>
      <c r="D99" s="72" t="str">
        <f>UPPER(MID(C99,1,1))&amp;MID(C99,2,168)</f>
        <v xml:space="preserve">Zéro DH </v>
      </c>
      <c r="E99" s="72">
        <f t="shared" si="96"/>
        <v>0</v>
      </c>
      <c r="F99" s="72">
        <f>INT((B99-E99*1000000)/1000)</f>
        <v>0</v>
      </c>
      <c r="G99" s="72">
        <f>INT(B99-E99*1000000-F99*1000)</f>
        <v>0</v>
      </c>
      <c r="H99" s="72">
        <f>ROUND(B99-E99*1000000-F99*1000-G99,2)*100</f>
        <v>0</v>
      </c>
      <c r="I99" s="72">
        <f t="shared" si="100"/>
        <v>0</v>
      </c>
      <c r="J99" s="72"/>
      <c r="K99" s="72">
        <f t="shared" si="101"/>
        <v>0</v>
      </c>
      <c r="L99" s="72">
        <f t="shared" si="102"/>
        <v>0</v>
      </c>
      <c r="M99" s="72">
        <f t="shared" si="103"/>
        <v>0</v>
      </c>
      <c r="N99" s="72">
        <f t="shared" si="104"/>
        <v>0</v>
      </c>
      <c r="O99" s="72">
        <f>INT((E99-N99*100)/10)</f>
        <v>0</v>
      </c>
      <c r="P99" s="72">
        <f>E99-N99*100-O99*10</f>
        <v>0</v>
      </c>
      <c r="Q99" s="72">
        <f t="shared" si="107"/>
        <v>0</v>
      </c>
      <c r="R99" s="72">
        <f>INT((F99-Q99*100)/10)</f>
        <v>0</v>
      </c>
      <c r="S99" s="72">
        <f>F99-Q99*100-R99*10</f>
        <v>0</v>
      </c>
      <c r="T99" s="72">
        <f t="shared" si="110"/>
        <v>0</v>
      </c>
      <c r="U99" s="72">
        <f>INT((G99-T99*100)/10)</f>
        <v>0</v>
      </c>
      <c r="V99" s="72">
        <f>G99-T99*100-U99*10</f>
        <v>0</v>
      </c>
      <c r="W99" s="72">
        <f t="shared" si="113"/>
        <v>0</v>
      </c>
      <c r="X99" s="72">
        <f>ROUND(H99-W99*10,0)</f>
        <v>0</v>
      </c>
      <c r="Y99" s="72" t="str">
        <f t="shared" si="115"/>
        <v/>
      </c>
      <c r="Z99" s="72" t="str">
        <f t="shared" si="116"/>
        <v/>
      </c>
      <c r="AA99" s="72" t="str">
        <f t="shared" si="117"/>
        <v/>
      </c>
      <c r="AB99" s="72" t="str">
        <f t="shared" si="118"/>
        <v/>
      </c>
      <c r="AC99" s="72" t="str">
        <f t="shared" si="119"/>
        <v/>
      </c>
      <c r="AD99" s="72" t="str">
        <f t="shared" si="120"/>
        <v/>
      </c>
      <c r="AE99" s="72" t="str">
        <f t="shared" si="121"/>
        <v/>
      </c>
      <c r="AF99" s="72" t="str">
        <f t="shared" si="122"/>
        <v/>
      </c>
      <c r="AG99" s="72" t="str">
        <f t="shared" si="123"/>
        <v/>
      </c>
      <c r="AH99" s="72" t="str">
        <f t="shared" si="124"/>
        <v/>
      </c>
      <c r="AI99" s="72" t="str">
        <f t="shared" si="125"/>
        <v xml:space="preserve">zéro </v>
      </c>
      <c r="AJ99" s="72" t="str">
        <f t="shared" si="126"/>
        <v/>
      </c>
      <c r="AK99" s="72" t="str">
        <f t="shared" si="127"/>
        <v/>
      </c>
      <c r="AL99" s="72" t="str">
        <f t="shared" si="128"/>
        <v/>
      </c>
      <c r="AM99" s="72" t="str">
        <f t="shared" si="129"/>
        <v xml:space="preserve">DH </v>
      </c>
      <c r="AN99" s="72" t="str">
        <f t="shared" si="130"/>
        <v/>
      </c>
      <c r="AO99" s="72" t="str">
        <f t="shared" si="131"/>
        <v/>
      </c>
      <c r="AP99" s="72" t="str">
        <f t="shared" si="132"/>
        <v/>
      </c>
      <c r="AQ99" s="72" t="str">
        <f t="shared" si="133"/>
        <v/>
      </c>
      <c r="AR99" s="72" t="str">
        <f t="shared" si="134"/>
        <v xml:space="preserve"> </v>
      </c>
      <c r="AS99" s="72" t="str">
        <f t="shared" si="135"/>
        <v xml:space="preserve">cents </v>
      </c>
      <c r="AT99" s="72" t="str">
        <f t="shared" si="136"/>
        <v/>
      </c>
      <c r="AU99" s="72" t="str">
        <f t="shared" si="137"/>
        <v/>
      </c>
      <c r="AV99" s="72">
        <f t="shared" si="138"/>
        <v>0</v>
      </c>
      <c r="AW99" s="72" t="str">
        <f t="shared" si="139"/>
        <v xml:space="preserve">cents </v>
      </c>
      <c r="AX99" s="72" t="str">
        <f t="shared" si="140"/>
        <v/>
      </c>
      <c r="AY99" s="72" t="str">
        <f t="shared" si="141"/>
        <v/>
      </c>
      <c r="AZ99" s="72">
        <f t="shared" si="142"/>
        <v>0</v>
      </c>
      <c r="BA99" s="72" t="str">
        <f t="shared" si="143"/>
        <v xml:space="preserve">cents </v>
      </c>
      <c r="BB99" s="72" t="str">
        <f t="shared" si="144"/>
        <v/>
      </c>
      <c r="BC99" s="72" t="str">
        <f t="shared" si="145"/>
        <v/>
      </c>
      <c r="BD99" s="72" t="str">
        <f t="shared" si="146"/>
        <v/>
      </c>
      <c r="BE99" s="72" t="str">
        <f t="shared" si="147"/>
        <v/>
      </c>
      <c r="BF99" s="72" t="str">
        <f t="shared" si="148"/>
        <v/>
      </c>
      <c r="BG99" s="72" t="str">
        <f t="shared" si="149"/>
        <v/>
      </c>
      <c r="BH99" s="72" t="str">
        <f t="shared" si="150"/>
        <v/>
      </c>
      <c r="BI99" s="72" t="str">
        <f t="shared" si="151"/>
        <v/>
      </c>
      <c r="BJ99" s="72" t="str">
        <f t="shared" si="152"/>
        <v/>
      </c>
      <c r="BK99" s="72" t="str">
        <f t="shared" si="153"/>
        <v/>
      </c>
      <c r="BL99" s="72" t="str">
        <f t="shared" si="154"/>
        <v/>
      </c>
      <c r="BM99" s="72" t="str">
        <f t="shared" si="155"/>
        <v/>
      </c>
      <c r="BN99" s="72" t="str">
        <f t="shared" si="156"/>
        <v/>
      </c>
      <c r="BO99" s="72" t="str">
        <f t="shared" si="157"/>
        <v/>
      </c>
      <c r="BP99" s="72" t="str">
        <f t="shared" si="158"/>
        <v/>
      </c>
      <c r="BQ99" s="72" t="str">
        <f t="shared" si="159"/>
        <v/>
      </c>
      <c r="BR99" s="72" t="str">
        <f t="shared" si="160"/>
        <v/>
      </c>
      <c r="BS99" s="72" t="str">
        <f t="shared" si="161"/>
        <v/>
      </c>
      <c r="BT99" s="72" t="str">
        <f t="shared" si="162"/>
        <v/>
      </c>
      <c r="BU99" s="72" t="str">
        <f t="shared" si="163"/>
        <v/>
      </c>
      <c r="BV99" s="72" t="str">
        <f t="shared" si="164"/>
        <v/>
      </c>
      <c r="BW99" s="72">
        <f t="shared" si="165"/>
        <v>0</v>
      </c>
      <c r="BX99" s="72" t="str">
        <f t="shared" si="166"/>
        <v/>
      </c>
      <c r="BY99" s="72" t="str">
        <f t="shared" si="167"/>
        <v/>
      </c>
      <c r="BZ99" s="72" t="str">
        <f t="shared" si="168"/>
        <v/>
      </c>
      <c r="CA99" s="72">
        <f t="shared" si="169"/>
        <v>0</v>
      </c>
      <c r="CB99" s="72" t="str">
        <f t="shared" si="170"/>
        <v/>
      </c>
      <c r="CC99" s="72">
        <f t="shared" si="171"/>
        <v>0</v>
      </c>
      <c r="CD99" s="72" t="str">
        <f t="shared" si="172"/>
        <v/>
      </c>
      <c r="CE99" s="72" t="str">
        <f t="shared" si="173"/>
        <v/>
      </c>
      <c r="CF99" s="72">
        <f t="shared" si="174"/>
        <v>0</v>
      </c>
      <c r="CG99" s="72" t="str">
        <f t="shared" si="175"/>
        <v/>
      </c>
      <c r="CH99" s="72" t="str">
        <f t="shared" si="175"/>
        <v/>
      </c>
      <c r="CI99" s="72" t="str">
        <f t="shared" si="176"/>
        <v/>
      </c>
      <c r="CJ99" s="72" t="str">
        <f t="shared" si="177"/>
        <v/>
      </c>
      <c r="CK99" s="72" t="str">
        <f t="shared" si="177"/>
        <v/>
      </c>
      <c r="CL99" s="72" t="str">
        <f t="shared" si="177"/>
        <v/>
      </c>
      <c r="CM99" s="72" t="str">
        <f t="shared" si="178"/>
        <v/>
      </c>
      <c r="CN99" s="72" t="str">
        <f t="shared" si="179"/>
        <v/>
      </c>
      <c r="CO99" s="72" t="str">
        <f t="shared" si="180"/>
        <v/>
      </c>
      <c r="CP99" s="72" t="str">
        <f t="shared" si="181"/>
        <v/>
      </c>
      <c r="CQ99" s="72" t="str">
        <f t="shared" si="182"/>
        <v/>
      </c>
      <c r="CR99" s="72" t="str">
        <f t="shared" si="183"/>
        <v/>
      </c>
      <c r="CS99" s="72" t="str">
        <f t="shared" si="184"/>
        <v/>
      </c>
      <c r="CT99" s="72" t="str">
        <f t="shared" si="185"/>
        <v/>
      </c>
      <c r="CU99" s="72"/>
      <c r="CV99" s="72"/>
      <c r="CW99" s="73"/>
    </row>
    <row r="100" spans="1:101">
      <c r="A100" s="82"/>
      <c r="B100" s="75"/>
      <c r="C100" s="71" t="str">
        <f t="shared" si="94"/>
        <v xml:space="preserve">zéro DH </v>
      </c>
      <c r="D100" s="72" t="str">
        <f>UPPER(MID(C100,1,1))&amp;MID(C100,2,168)</f>
        <v xml:space="preserve">Zéro DH </v>
      </c>
      <c r="E100" s="72">
        <f t="shared" si="96"/>
        <v>0</v>
      </c>
      <c r="F100" s="72">
        <f>INT((B100-E100*1000000)/1000)</f>
        <v>0</v>
      </c>
      <c r="G100" s="72">
        <f>INT(B100-E100*1000000-F100*1000)</f>
        <v>0</v>
      </c>
      <c r="H100" s="72">
        <f>ROUND(B100-E100*1000000-F100*1000-G100,2)*100</f>
        <v>0</v>
      </c>
      <c r="I100" s="72">
        <f t="shared" si="100"/>
        <v>0</v>
      </c>
      <c r="J100" s="72"/>
      <c r="K100" s="72">
        <f t="shared" si="101"/>
        <v>0</v>
      </c>
      <c r="L100" s="72">
        <f t="shared" si="102"/>
        <v>0</v>
      </c>
      <c r="M100" s="72">
        <f t="shared" si="103"/>
        <v>0</v>
      </c>
      <c r="N100" s="72">
        <f t="shared" si="104"/>
        <v>0</v>
      </c>
      <c r="O100" s="72">
        <f>INT((E100-N100*100)/10)</f>
        <v>0</v>
      </c>
      <c r="P100" s="72">
        <f>E100-N100*100-O100*10</f>
        <v>0</v>
      </c>
      <c r="Q100" s="72">
        <f t="shared" si="107"/>
        <v>0</v>
      </c>
      <c r="R100" s="72">
        <f>INT((F100-Q100*100)/10)</f>
        <v>0</v>
      </c>
      <c r="S100" s="72">
        <f>F100-Q100*100-R100*10</f>
        <v>0</v>
      </c>
      <c r="T100" s="72">
        <f t="shared" si="110"/>
        <v>0</v>
      </c>
      <c r="U100" s="72">
        <f>INT((G100-T100*100)/10)</f>
        <v>0</v>
      </c>
      <c r="V100" s="72">
        <f>G100-T100*100-U100*10</f>
        <v>0</v>
      </c>
      <c r="W100" s="72">
        <f t="shared" si="113"/>
        <v>0</v>
      </c>
      <c r="X100" s="72">
        <f>ROUND(H100-W100*10,0)</f>
        <v>0</v>
      </c>
      <c r="Y100" s="72" t="str">
        <f t="shared" si="115"/>
        <v/>
      </c>
      <c r="Z100" s="72" t="str">
        <f t="shared" si="116"/>
        <v/>
      </c>
      <c r="AA100" s="72" t="str">
        <f t="shared" si="117"/>
        <v/>
      </c>
      <c r="AB100" s="72" t="str">
        <f t="shared" si="118"/>
        <v/>
      </c>
      <c r="AC100" s="72" t="str">
        <f t="shared" si="119"/>
        <v/>
      </c>
      <c r="AD100" s="72" t="str">
        <f t="shared" si="120"/>
        <v/>
      </c>
      <c r="AE100" s="72" t="str">
        <f t="shared" si="121"/>
        <v/>
      </c>
      <c r="AF100" s="72" t="str">
        <f t="shared" si="122"/>
        <v/>
      </c>
      <c r="AG100" s="72" t="str">
        <f t="shared" si="123"/>
        <v/>
      </c>
      <c r="AH100" s="72" t="str">
        <f t="shared" si="124"/>
        <v/>
      </c>
      <c r="AI100" s="72" t="str">
        <f t="shared" si="125"/>
        <v xml:space="preserve">zéro </v>
      </c>
      <c r="AJ100" s="72" t="str">
        <f t="shared" si="126"/>
        <v/>
      </c>
      <c r="AK100" s="72" t="str">
        <f t="shared" si="127"/>
        <v/>
      </c>
      <c r="AL100" s="72" t="str">
        <f t="shared" si="128"/>
        <v/>
      </c>
      <c r="AM100" s="72" t="str">
        <f t="shared" si="129"/>
        <v xml:space="preserve">DH </v>
      </c>
      <c r="AN100" s="72" t="str">
        <f t="shared" si="130"/>
        <v/>
      </c>
      <c r="AO100" s="72" t="str">
        <f t="shared" si="131"/>
        <v/>
      </c>
      <c r="AP100" s="72" t="str">
        <f t="shared" si="132"/>
        <v/>
      </c>
      <c r="AQ100" s="72" t="str">
        <f t="shared" si="133"/>
        <v/>
      </c>
      <c r="AR100" s="72" t="str">
        <f t="shared" si="134"/>
        <v xml:space="preserve"> </v>
      </c>
      <c r="AS100" s="72" t="str">
        <f t="shared" si="135"/>
        <v xml:space="preserve">cents </v>
      </c>
      <c r="AT100" s="72" t="str">
        <f t="shared" si="136"/>
        <v/>
      </c>
      <c r="AU100" s="72" t="str">
        <f t="shared" si="137"/>
        <v/>
      </c>
      <c r="AV100" s="72">
        <f t="shared" si="138"/>
        <v>0</v>
      </c>
      <c r="AW100" s="72" t="str">
        <f t="shared" si="139"/>
        <v xml:space="preserve">cents </v>
      </c>
      <c r="AX100" s="72" t="str">
        <f t="shared" si="140"/>
        <v/>
      </c>
      <c r="AY100" s="72" t="str">
        <f t="shared" si="141"/>
        <v/>
      </c>
      <c r="AZ100" s="72">
        <f t="shared" si="142"/>
        <v>0</v>
      </c>
      <c r="BA100" s="72" t="str">
        <f t="shared" si="143"/>
        <v xml:space="preserve">cents </v>
      </c>
      <c r="BB100" s="72" t="str">
        <f t="shared" si="144"/>
        <v/>
      </c>
      <c r="BC100" s="72" t="str">
        <f t="shared" si="145"/>
        <v/>
      </c>
      <c r="BD100" s="72" t="str">
        <f t="shared" si="146"/>
        <v/>
      </c>
      <c r="BE100" s="72" t="str">
        <f t="shared" si="147"/>
        <v/>
      </c>
      <c r="BF100" s="72" t="str">
        <f t="shared" si="148"/>
        <v/>
      </c>
      <c r="BG100" s="72" t="str">
        <f t="shared" si="149"/>
        <v/>
      </c>
      <c r="BH100" s="72" t="str">
        <f t="shared" si="150"/>
        <v/>
      </c>
      <c r="BI100" s="72" t="str">
        <f t="shared" si="151"/>
        <v/>
      </c>
      <c r="BJ100" s="72" t="str">
        <f t="shared" si="152"/>
        <v/>
      </c>
      <c r="BK100" s="72" t="str">
        <f t="shared" si="153"/>
        <v/>
      </c>
      <c r="BL100" s="72" t="str">
        <f t="shared" si="154"/>
        <v/>
      </c>
      <c r="BM100" s="72" t="str">
        <f t="shared" si="155"/>
        <v/>
      </c>
      <c r="BN100" s="72" t="str">
        <f t="shared" si="156"/>
        <v/>
      </c>
      <c r="BO100" s="72" t="str">
        <f t="shared" si="157"/>
        <v/>
      </c>
      <c r="BP100" s="72" t="str">
        <f t="shared" si="158"/>
        <v/>
      </c>
      <c r="BQ100" s="72" t="str">
        <f t="shared" si="159"/>
        <v/>
      </c>
      <c r="BR100" s="72" t="str">
        <f t="shared" si="160"/>
        <v/>
      </c>
      <c r="BS100" s="72" t="str">
        <f t="shared" si="161"/>
        <v/>
      </c>
      <c r="BT100" s="72" t="str">
        <f t="shared" si="162"/>
        <v/>
      </c>
      <c r="BU100" s="72" t="str">
        <f t="shared" si="163"/>
        <v/>
      </c>
      <c r="BV100" s="72" t="str">
        <f t="shared" si="164"/>
        <v/>
      </c>
      <c r="BW100" s="72">
        <f t="shared" si="165"/>
        <v>0</v>
      </c>
      <c r="BX100" s="72" t="str">
        <f t="shared" si="166"/>
        <v/>
      </c>
      <c r="BY100" s="72" t="str">
        <f t="shared" si="167"/>
        <v/>
      </c>
      <c r="BZ100" s="72" t="str">
        <f t="shared" si="168"/>
        <v/>
      </c>
      <c r="CA100" s="72">
        <f t="shared" si="169"/>
        <v>0</v>
      </c>
      <c r="CB100" s="72" t="str">
        <f t="shared" si="170"/>
        <v/>
      </c>
      <c r="CC100" s="72">
        <f t="shared" si="171"/>
        <v>0</v>
      </c>
      <c r="CD100" s="72" t="str">
        <f t="shared" si="172"/>
        <v/>
      </c>
      <c r="CE100" s="72" t="str">
        <f t="shared" si="173"/>
        <v/>
      </c>
      <c r="CF100" s="72">
        <f t="shared" si="174"/>
        <v>0</v>
      </c>
      <c r="CG100" s="72" t="str">
        <f t="shared" si="175"/>
        <v/>
      </c>
      <c r="CH100" s="72" t="str">
        <f t="shared" si="175"/>
        <v/>
      </c>
      <c r="CI100" s="72" t="str">
        <f t="shared" si="176"/>
        <v/>
      </c>
      <c r="CJ100" s="72" t="str">
        <f t="shared" si="177"/>
        <v/>
      </c>
      <c r="CK100" s="72" t="str">
        <f t="shared" si="177"/>
        <v/>
      </c>
      <c r="CL100" s="72" t="str">
        <f t="shared" si="177"/>
        <v/>
      </c>
      <c r="CM100" s="72" t="str">
        <f t="shared" si="178"/>
        <v/>
      </c>
      <c r="CN100" s="72" t="str">
        <f t="shared" si="179"/>
        <v/>
      </c>
      <c r="CO100" s="72" t="str">
        <f t="shared" si="180"/>
        <v/>
      </c>
      <c r="CP100" s="72" t="str">
        <f t="shared" si="181"/>
        <v/>
      </c>
      <c r="CQ100" s="72" t="str">
        <f t="shared" si="182"/>
        <v/>
      </c>
      <c r="CR100" s="72" t="str">
        <f t="shared" si="183"/>
        <v/>
      </c>
      <c r="CS100" s="72" t="str">
        <f t="shared" si="184"/>
        <v/>
      </c>
      <c r="CT100" s="72" t="str">
        <f t="shared" si="185"/>
        <v/>
      </c>
      <c r="CU100" s="72"/>
      <c r="CV100" s="72"/>
      <c r="CW100" s="73"/>
    </row>
    <row r="101" spans="1:101">
      <c r="A101" s="83"/>
      <c r="B101" s="76"/>
      <c r="C101" s="77" t="str">
        <f t="shared" si="94"/>
        <v xml:space="preserve">zéro DH </v>
      </c>
      <c r="D101" s="78" t="str">
        <f>UPPER(MID(C101,1,1))&amp;MID(C101,2,168)</f>
        <v xml:space="preserve">Zéro DH </v>
      </c>
      <c r="E101" s="78">
        <f t="shared" si="96"/>
        <v>0</v>
      </c>
      <c r="F101" s="78">
        <f>INT((B101-E101*1000000)/1000)</f>
        <v>0</v>
      </c>
      <c r="G101" s="78">
        <f>INT(B101-E101*1000000-F101*1000)</f>
        <v>0</v>
      </c>
      <c r="H101" s="78">
        <f>ROUND(B101-E101*1000000-F101*1000-G101,2)*100</f>
        <v>0</v>
      </c>
      <c r="I101" s="78">
        <f t="shared" si="100"/>
        <v>0</v>
      </c>
      <c r="J101" s="78"/>
      <c r="K101" s="78">
        <f t="shared" si="101"/>
        <v>0</v>
      </c>
      <c r="L101" s="78">
        <f t="shared" si="102"/>
        <v>0</v>
      </c>
      <c r="M101" s="78">
        <f t="shared" si="103"/>
        <v>0</v>
      </c>
      <c r="N101" s="78">
        <f t="shared" si="104"/>
        <v>0</v>
      </c>
      <c r="O101" s="78">
        <f>INT((E101-N101*100)/10)</f>
        <v>0</v>
      </c>
      <c r="P101" s="78">
        <f>E101-N101*100-O101*10</f>
        <v>0</v>
      </c>
      <c r="Q101" s="78">
        <f t="shared" si="107"/>
        <v>0</v>
      </c>
      <c r="R101" s="78">
        <f>INT((F101-Q101*100)/10)</f>
        <v>0</v>
      </c>
      <c r="S101" s="78">
        <f>F101-Q101*100-R101*10</f>
        <v>0</v>
      </c>
      <c r="T101" s="78">
        <f t="shared" si="110"/>
        <v>0</v>
      </c>
      <c r="U101" s="78">
        <f>INT((G101-T101*100)/10)</f>
        <v>0</v>
      </c>
      <c r="V101" s="78">
        <f>G101-T101*100-U101*10</f>
        <v>0</v>
      </c>
      <c r="W101" s="78">
        <f t="shared" si="113"/>
        <v>0</v>
      </c>
      <c r="X101" s="78">
        <f>ROUND(H101-W101*10,0)</f>
        <v>0</v>
      </c>
      <c r="Y101" s="78" t="str">
        <f t="shared" si="115"/>
        <v/>
      </c>
      <c r="Z101" s="78" t="str">
        <f t="shared" si="116"/>
        <v/>
      </c>
      <c r="AA101" s="78" t="str">
        <f t="shared" si="117"/>
        <v/>
      </c>
      <c r="AB101" s="78" t="str">
        <f t="shared" si="118"/>
        <v/>
      </c>
      <c r="AC101" s="78" t="str">
        <f t="shared" si="119"/>
        <v/>
      </c>
      <c r="AD101" s="78" t="str">
        <f t="shared" si="120"/>
        <v/>
      </c>
      <c r="AE101" s="78" t="str">
        <f t="shared" si="121"/>
        <v/>
      </c>
      <c r="AF101" s="78" t="str">
        <f t="shared" si="122"/>
        <v/>
      </c>
      <c r="AG101" s="78" t="str">
        <f t="shared" si="123"/>
        <v/>
      </c>
      <c r="AH101" s="78" t="str">
        <f t="shared" si="124"/>
        <v/>
      </c>
      <c r="AI101" s="78" t="str">
        <f t="shared" si="125"/>
        <v xml:space="preserve">zéro </v>
      </c>
      <c r="AJ101" s="78" t="str">
        <f t="shared" si="126"/>
        <v/>
      </c>
      <c r="AK101" s="78" t="str">
        <f t="shared" si="127"/>
        <v/>
      </c>
      <c r="AL101" s="78" t="str">
        <f t="shared" si="128"/>
        <v/>
      </c>
      <c r="AM101" s="78" t="str">
        <f t="shared" si="129"/>
        <v xml:space="preserve">DH </v>
      </c>
      <c r="AN101" s="78" t="str">
        <f t="shared" si="130"/>
        <v/>
      </c>
      <c r="AO101" s="78" t="str">
        <f t="shared" si="131"/>
        <v/>
      </c>
      <c r="AP101" s="78" t="str">
        <f t="shared" si="132"/>
        <v/>
      </c>
      <c r="AQ101" s="78" t="str">
        <f t="shared" si="133"/>
        <v/>
      </c>
      <c r="AR101" s="78" t="str">
        <f t="shared" si="134"/>
        <v xml:space="preserve"> </v>
      </c>
      <c r="AS101" s="78" t="str">
        <f t="shared" si="135"/>
        <v xml:space="preserve">cents </v>
      </c>
      <c r="AT101" s="78" t="str">
        <f t="shared" si="136"/>
        <v/>
      </c>
      <c r="AU101" s="78" t="str">
        <f t="shared" si="137"/>
        <v/>
      </c>
      <c r="AV101" s="78">
        <f t="shared" si="138"/>
        <v>0</v>
      </c>
      <c r="AW101" s="78" t="str">
        <f t="shared" si="139"/>
        <v xml:space="preserve">cents </v>
      </c>
      <c r="AX101" s="78" t="str">
        <f t="shared" si="140"/>
        <v/>
      </c>
      <c r="AY101" s="78" t="str">
        <f t="shared" si="141"/>
        <v/>
      </c>
      <c r="AZ101" s="78">
        <f t="shared" si="142"/>
        <v>0</v>
      </c>
      <c r="BA101" s="78" t="str">
        <f t="shared" si="143"/>
        <v xml:space="preserve">cents </v>
      </c>
      <c r="BB101" s="78" t="str">
        <f t="shared" si="144"/>
        <v/>
      </c>
      <c r="BC101" s="78" t="str">
        <f t="shared" si="145"/>
        <v/>
      </c>
      <c r="BD101" s="78" t="str">
        <f t="shared" si="146"/>
        <v/>
      </c>
      <c r="BE101" s="78" t="str">
        <f t="shared" si="147"/>
        <v/>
      </c>
      <c r="BF101" s="78" t="str">
        <f t="shared" si="148"/>
        <v/>
      </c>
      <c r="BG101" s="78" t="str">
        <f t="shared" si="149"/>
        <v/>
      </c>
      <c r="BH101" s="78" t="str">
        <f t="shared" si="150"/>
        <v/>
      </c>
      <c r="BI101" s="78" t="str">
        <f t="shared" si="151"/>
        <v/>
      </c>
      <c r="BJ101" s="78" t="str">
        <f t="shared" si="152"/>
        <v/>
      </c>
      <c r="BK101" s="78" t="str">
        <f t="shared" si="153"/>
        <v/>
      </c>
      <c r="BL101" s="78" t="str">
        <f t="shared" si="154"/>
        <v/>
      </c>
      <c r="BM101" s="78" t="str">
        <f t="shared" si="155"/>
        <v/>
      </c>
      <c r="BN101" s="78" t="str">
        <f t="shared" si="156"/>
        <v/>
      </c>
      <c r="BO101" s="78" t="str">
        <f t="shared" si="157"/>
        <v/>
      </c>
      <c r="BP101" s="78" t="str">
        <f t="shared" si="158"/>
        <v/>
      </c>
      <c r="BQ101" s="78" t="str">
        <f t="shared" si="159"/>
        <v/>
      </c>
      <c r="BR101" s="78" t="str">
        <f t="shared" si="160"/>
        <v/>
      </c>
      <c r="BS101" s="78" t="str">
        <f t="shared" si="161"/>
        <v/>
      </c>
      <c r="BT101" s="78" t="str">
        <f t="shared" si="162"/>
        <v/>
      </c>
      <c r="BU101" s="78" t="str">
        <f t="shared" si="163"/>
        <v/>
      </c>
      <c r="BV101" s="78" t="str">
        <f t="shared" si="164"/>
        <v/>
      </c>
      <c r="BW101" s="78">
        <f t="shared" si="165"/>
        <v>0</v>
      </c>
      <c r="BX101" s="78" t="str">
        <f t="shared" si="166"/>
        <v/>
      </c>
      <c r="BY101" s="78" t="str">
        <f t="shared" si="167"/>
        <v/>
      </c>
      <c r="BZ101" s="78" t="str">
        <f t="shared" si="168"/>
        <v/>
      </c>
      <c r="CA101" s="78">
        <f t="shared" si="169"/>
        <v>0</v>
      </c>
      <c r="CB101" s="78" t="str">
        <f t="shared" si="170"/>
        <v/>
      </c>
      <c r="CC101" s="78">
        <f t="shared" si="171"/>
        <v>0</v>
      </c>
      <c r="CD101" s="78" t="str">
        <f t="shared" si="172"/>
        <v/>
      </c>
      <c r="CE101" s="78" t="str">
        <f t="shared" si="173"/>
        <v/>
      </c>
      <c r="CF101" s="78">
        <f t="shared" si="174"/>
        <v>0</v>
      </c>
      <c r="CG101" s="78" t="str">
        <f t="shared" si="175"/>
        <v/>
      </c>
      <c r="CH101" s="78" t="str">
        <f t="shared" si="175"/>
        <v/>
      </c>
      <c r="CI101" s="78" t="str">
        <f t="shared" si="176"/>
        <v/>
      </c>
      <c r="CJ101" s="78" t="str">
        <f t="shared" si="177"/>
        <v/>
      </c>
      <c r="CK101" s="78" t="str">
        <f t="shared" si="177"/>
        <v/>
      </c>
      <c r="CL101" s="78" t="str">
        <f t="shared" si="177"/>
        <v/>
      </c>
      <c r="CM101" s="78" t="str">
        <f t="shared" si="178"/>
        <v/>
      </c>
      <c r="CN101" s="78" t="str">
        <f t="shared" si="179"/>
        <v/>
      </c>
      <c r="CO101" s="78" t="str">
        <f t="shared" si="180"/>
        <v/>
      </c>
      <c r="CP101" s="78" t="str">
        <f t="shared" si="181"/>
        <v/>
      </c>
      <c r="CQ101" s="78" t="str">
        <f t="shared" si="182"/>
        <v/>
      </c>
      <c r="CR101" s="78" t="str">
        <f t="shared" si="183"/>
        <v/>
      </c>
      <c r="CS101" s="78" t="str">
        <f t="shared" si="184"/>
        <v/>
      </c>
      <c r="CT101" s="78" t="str">
        <f t="shared" si="185"/>
        <v/>
      </c>
      <c r="CU101" s="78"/>
      <c r="CV101" s="78"/>
      <c r="CW101" s="79"/>
    </row>
  </sheetData>
  <mergeCells count="1">
    <mergeCell ref="C1:CW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DETERMINATION PRIX</vt:lpstr>
      <vt:lpstr>FACTURES DE VENTES</vt:lpstr>
      <vt:lpstr>CONTRÔLE</vt:lpstr>
      <vt:lpstr>STOCK FINAL</vt:lpstr>
      <vt:lpstr>Conversion</vt:lpstr>
      <vt:lpstr>'FACTURES DE VENTES'!Zone_d_impression</vt:lpstr>
      <vt:lpstr>'STOCK FINAL'!Zone_d_impression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ABDELLAH</dc:creator>
  <cp:lastModifiedBy>ABDELLAH</cp:lastModifiedBy>
  <cp:lastPrinted>2016-05-24T15:28:49Z</cp:lastPrinted>
  <dcterms:created xsi:type="dcterms:W3CDTF">2014-11-05T10:23:56Z</dcterms:created>
  <dcterms:modified xsi:type="dcterms:W3CDTF">2016-06-30T13:18:36Z</dcterms:modified>
</cp:coreProperties>
</file>